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835"/>
  </bookViews>
  <sheets>
    <sheet name="08-17-11.1 P243" sheetId="5" r:id="rId1"/>
    <sheet name="08-17-11.2 P244" sheetId="6" r:id="rId2"/>
    <sheet name="08-17-11.3 P245" sheetId="7" r:id="rId3"/>
    <sheet name="08-17-11.4 P246" sheetId="8" r:id="rId4"/>
    <sheet name="08-17-11.5 P247" sheetId="9" r:id="rId5"/>
    <sheet name="08-17-11.6 P249" sheetId="10" r:id="rId6"/>
  </sheets>
  <definedNames>
    <definedName name="_xlnm._FilterDatabase" localSheetId="0" hidden="1">'08-17-11.1 P243'!$A$12:$K$12</definedName>
    <definedName name="_xlnm._FilterDatabase" localSheetId="1" hidden="1">'08-17-11.2 P244'!$A$12:$K$12</definedName>
    <definedName name="_xlnm._FilterDatabase" localSheetId="2" hidden="1">'08-17-11.3 P245'!$A$12:$K$12</definedName>
    <definedName name="_xlnm._FilterDatabase" localSheetId="3" hidden="1">'08-17-11.4 P246'!$A$12:$K$12</definedName>
    <definedName name="_xlnm._FilterDatabase" localSheetId="4" hidden="1">'08-17-11.5 P247'!$A$12:$K$12</definedName>
    <definedName name="_xlnm._FilterDatabase" localSheetId="5" hidden="1">'08-17-11.6 P249'!$A$12:$K$12</definedName>
    <definedName name="_xlnm.Print_Titles" localSheetId="0">'08-17-11.1 P243'!$1:$12</definedName>
    <definedName name="_xlnm.Print_Titles" localSheetId="1">'08-17-11.2 P244'!$1:$12</definedName>
    <definedName name="_xlnm.Print_Titles" localSheetId="2">'08-17-11.3 P245'!$1:$12</definedName>
    <definedName name="_xlnm.Print_Titles" localSheetId="3">'08-17-11.4 P246'!$1:$12</definedName>
    <definedName name="_xlnm.Print_Titles" localSheetId="4">'08-17-11.5 P247'!$1:$12</definedName>
    <definedName name="_xlnm.Print_Titles" localSheetId="5">'08-17-11.6 P249'!$1:$12</definedName>
    <definedName name="_xlnm.Print_Area" localSheetId="0">'08-17-11.1 P243'!$A$1:$O$65</definedName>
    <definedName name="_xlnm.Print_Area" localSheetId="1">'08-17-11.2 P244'!$A$1:$O$64</definedName>
    <definedName name="_xlnm.Print_Area" localSheetId="2">'08-17-11.3 P245'!$A$1:$O$40</definedName>
    <definedName name="_xlnm.Print_Area" localSheetId="3">'08-17-11.4 P246'!$A$1:$O$50</definedName>
    <definedName name="_xlnm.Print_Area" localSheetId="4">'08-17-11.5 P247'!$A$1:$O$56</definedName>
    <definedName name="_xlnm.Print_Area" localSheetId="5">'08-17-11.6 P249'!$A$1:$O$52</definedName>
  </definedNames>
  <calcPr calcId="125725"/>
</workbook>
</file>

<file path=xl/calcChain.xml><?xml version="1.0" encoding="utf-8"?>
<calcChain xmlns="http://schemas.openxmlformats.org/spreadsheetml/2006/main">
  <c r="C52" i="10"/>
  <c r="K50"/>
  <c r="I50"/>
  <c r="G50"/>
  <c r="K49"/>
  <c r="I49"/>
  <c r="G49"/>
  <c r="K48"/>
  <c r="K52" s="1"/>
  <c r="I48"/>
  <c r="I52" s="1"/>
  <c r="G48"/>
  <c r="G52" s="1"/>
  <c r="C46"/>
  <c r="K44"/>
  <c r="I44"/>
  <c r="G44"/>
  <c r="G46" s="1"/>
  <c r="K43"/>
  <c r="I43"/>
  <c r="G43"/>
  <c r="K42"/>
  <c r="K46" s="1"/>
  <c r="I42"/>
  <c r="G42"/>
  <c r="C40"/>
  <c r="K38"/>
  <c r="I38"/>
  <c r="I40" s="1"/>
  <c r="G38"/>
  <c r="K37"/>
  <c r="I37"/>
  <c r="G37"/>
  <c r="K36"/>
  <c r="I36"/>
  <c r="G36"/>
  <c r="K35"/>
  <c r="K40" s="1"/>
  <c r="I35"/>
  <c r="G35"/>
  <c r="G40" s="1"/>
  <c r="C33"/>
  <c r="K31"/>
  <c r="K33" s="1"/>
  <c r="I31"/>
  <c r="I33" s="1"/>
  <c r="G31"/>
  <c r="K30"/>
  <c r="I30"/>
  <c r="G30"/>
  <c r="K29"/>
  <c r="I29"/>
  <c r="G29"/>
  <c r="G33" s="1"/>
  <c r="C27"/>
  <c r="K25"/>
  <c r="I25"/>
  <c r="G25"/>
  <c r="K24"/>
  <c r="K27" s="1"/>
  <c r="I24"/>
  <c r="G24"/>
  <c r="K23"/>
  <c r="I23"/>
  <c r="I27" s="1"/>
  <c r="G23"/>
  <c r="G27" s="1"/>
  <c r="C21"/>
  <c r="K19"/>
  <c r="I19"/>
  <c r="G19"/>
  <c r="K18"/>
  <c r="I18"/>
  <c r="G18"/>
  <c r="K17"/>
  <c r="I17"/>
  <c r="G17"/>
  <c r="K16"/>
  <c r="I16"/>
  <c r="G16"/>
  <c r="K15"/>
  <c r="I15"/>
  <c r="G15"/>
  <c r="G21" s="1"/>
  <c r="K14"/>
  <c r="K21" s="1"/>
  <c r="I14"/>
  <c r="I21" s="1"/>
  <c r="G14"/>
  <c r="C56" i="9"/>
  <c r="K54"/>
  <c r="K56" s="1"/>
  <c r="I54"/>
  <c r="G54"/>
  <c r="K53"/>
  <c r="I53"/>
  <c r="I56" s="1"/>
  <c r="G53"/>
  <c r="G56" s="1"/>
  <c r="C51"/>
  <c r="K49"/>
  <c r="I49"/>
  <c r="G49"/>
  <c r="K48"/>
  <c r="K51" s="1"/>
  <c r="I48"/>
  <c r="G48"/>
  <c r="K47"/>
  <c r="I47"/>
  <c r="I51" s="1"/>
  <c r="G47"/>
  <c r="G51" s="1"/>
  <c r="C45"/>
  <c r="K43"/>
  <c r="I43"/>
  <c r="G43"/>
  <c r="K42"/>
  <c r="I42"/>
  <c r="G42"/>
  <c r="K41"/>
  <c r="I41"/>
  <c r="G41"/>
  <c r="K40"/>
  <c r="K45" s="1"/>
  <c r="I40"/>
  <c r="I45" s="1"/>
  <c r="G40"/>
  <c r="G45" s="1"/>
  <c r="C38"/>
  <c r="K36"/>
  <c r="I36"/>
  <c r="G36"/>
  <c r="G38" s="1"/>
  <c r="K35"/>
  <c r="I35"/>
  <c r="G35"/>
  <c r="K34"/>
  <c r="K38" s="1"/>
  <c r="I34"/>
  <c r="I38" s="1"/>
  <c r="G34"/>
  <c r="C32"/>
  <c r="K30"/>
  <c r="I30"/>
  <c r="I32" s="1"/>
  <c r="G30"/>
  <c r="K29"/>
  <c r="I29"/>
  <c r="G29"/>
  <c r="G32" s="1"/>
  <c r="K28"/>
  <c r="K32" s="1"/>
  <c r="I28"/>
  <c r="G28"/>
  <c r="C26"/>
  <c r="K24"/>
  <c r="I24"/>
  <c r="G24"/>
  <c r="K23"/>
  <c r="I23"/>
  <c r="G23"/>
  <c r="K22"/>
  <c r="I22"/>
  <c r="G22"/>
  <c r="K21"/>
  <c r="I21"/>
  <c r="G21"/>
  <c r="K20"/>
  <c r="K26" s="1"/>
  <c r="I20"/>
  <c r="G20"/>
  <c r="K19"/>
  <c r="I19"/>
  <c r="I26" s="1"/>
  <c r="G19"/>
  <c r="K18"/>
  <c r="I18"/>
  <c r="G18"/>
  <c r="G26" s="1"/>
  <c r="K14"/>
  <c r="K16" s="1"/>
  <c r="I14"/>
  <c r="I16" s="1"/>
  <c r="G14"/>
  <c r="G16" s="1"/>
  <c r="C50" i="8"/>
  <c r="K48"/>
  <c r="I48"/>
  <c r="G48"/>
  <c r="K47"/>
  <c r="I47"/>
  <c r="I50" s="1"/>
  <c r="G47"/>
  <c r="G50" s="1"/>
  <c r="C45"/>
  <c r="K43"/>
  <c r="I43"/>
  <c r="G43"/>
  <c r="K42"/>
  <c r="I42"/>
  <c r="G42"/>
  <c r="K41"/>
  <c r="K45" s="1"/>
  <c r="I41"/>
  <c r="I45" s="1"/>
  <c r="G41"/>
  <c r="G45" s="1"/>
  <c r="C39"/>
  <c r="K37"/>
  <c r="I37"/>
  <c r="G37"/>
  <c r="K36"/>
  <c r="I36"/>
  <c r="G36"/>
  <c r="K35"/>
  <c r="K39" s="1"/>
  <c r="I35"/>
  <c r="G35"/>
  <c r="G39" s="1"/>
  <c r="K34"/>
  <c r="I34"/>
  <c r="I39" s="1"/>
  <c r="G34"/>
  <c r="C32"/>
  <c r="K30"/>
  <c r="I30"/>
  <c r="G30"/>
  <c r="K29"/>
  <c r="I29"/>
  <c r="G29"/>
  <c r="K28"/>
  <c r="K32" s="1"/>
  <c r="I28"/>
  <c r="I32" s="1"/>
  <c r="G28"/>
  <c r="G32" s="1"/>
  <c r="C26"/>
  <c r="K24"/>
  <c r="I24"/>
  <c r="G24"/>
  <c r="K23"/>
  <c r="I23"/>
  <c r="G23"/>
  <c r="G26" s="1"/>
  <c r="K22"/>
  <c r="K26" s="1"/>
  <c r="I22"/>
  <c r="I26" s="1"/>
  <c r="G22"/>
  <c r="C20"/>
  <c r="K18"/>
  <c r="I18"/>
  <c r="G18"/>
  <c r="K17"/>
  <c r="I17"/>
  <c r="G17"/>
  <c r="K16"/>
  <c r="I16"/>
  <c r="G16"/>
  <c r="K15"/>
  <c r="I15"/>
  <c r="G15"/>
  <c r="K14"/>
  <c r="K20" s="1"/>
  <c r="I14"/>
  <c r="I20" s="1"/>
  <c r="G14"/>
  <c r="G20" s="1"/>
  <c r="C40" i="7"/>
  <c r="K38"/>
  <c r="K40" s="1"/>
  <c r="I38"/>
  <c r="G38"/>
  <c r="G40" s="1"/>
  <c r="K37"/>
  <c r="I37"/>
  <c r="I40" s="1"/>
  <c r="G37"/>
  <c r="K35"/>
  <c r="C35"/>
  <c r="K33"/>
  <c r="I33"/>
  <c r="G33"/>
  <c r="K32"/>
  <c r="I32"/>
  <c r="G32"/>
  <c r="K31"/>
  <c r="I31"/>
  <c r="I35" s="1"/>
  <c r="G31"/>
  <c r="G35" s="1"/>
  <c r="C29"/>
  <c r="K27"/>
  <c r="I27"/>
  <c r="G27"/>
  <c r="G29" s="1"/>
  <c r="K26"/>
  <c r="I26"/>
  <c r="G26"/>
  <c r="K25"/>
  <c r="K29" s="1"/>
  <c r="I25"/>
  <c r="I29" s="1"/>
  <c r="G25"/>
  <c r="C23"/>
  <c r="K21"/>
  <c r="K23" s="1"/>
  <c r="I21"/>
  <c r="I23" s="1"/>
  <c r="G21"/>
  <c r="G23" s="1"/>
  <c r="C19"/>
  <c r="K17"/>
  <c r="I17"/>
  <c r="G17"/>
  <c r="K16"/>
  <c r="I16"/>
  <c r="G16"/>
  <c r="K15"/>
  <c r="I15"/>
  <c r="G15"/>
  <c r="K14"/>
  <c r="K19" s="1"/>
  <c r="I14"/>
  <c r="G14"/>
  <c r="G19" s="1"/>
  <c r="C64" i="6"/>
  <c r="K62"/>
  <c r="I62"/>
  <c r="G62"/>
  <c r="K61"/>
  <c r="K64" s="1"/>
  <c r="I61"/>
  <c r="G61"/>
  <c r="K60"/>
  <c r="I60"/>
  <c r="G60"/>
  <c r="G64" s="1"/>
  <c r="C58"/>
  <c r="K56"/>
  <c r="I56"/>
  <c r="G56"/>
  <c r="K55"/>
  <c r="I55"/>
  <c r="G55"/>
  <c r="K54"/>
  <c r="K58" s="1"/>
  <c r="I54"/>
  <c r="I58" s="1"/>
  <c r="G54"/>
  <c r="G58" s="1"/>
  <c r="C52"/>
  <c r="K50"/>
  <c r="I50"/>
  <c r="G50"/>
  <c r="K49"/>
  <c r="I49"/>
  <c r="G49"/>
  <c r="K48"/>
  <c r="I48"/>
  <c r="G48"/>
  <c r="K47"/>
  <c r="K52" s="1"/>
  <c r="I47"/>
  <c r="I52" s="1"/>
  <c r="G47"/>
  <c r="G52" s="1"/>
  <c r="K46"/>
  <c r="I46"/>
  <c r="G46"/>
  <c r="C44"/>
  <c r="K42"/>
  <c r="I42"/>
  <c r="G42"/>
  <c r="K41"/>
  <c r="I41"/>
  <c r="G41"/>
  <c r="K40"/>
  <c r="I40"/>
  <c r="G40"/>
  <c r="K39"/>
  <c r="I39"/>
  <c r="G39"/>
  <c r="K38"/>
  <c r="I38"/>
  <c r="G38"/>
  <c r="K37"/>
  <c r="I37"/>
  <c r="G37"/>
  <c r="K36"/>
  <c r="K44" s="1"/>
  <c r="I36"/>
  <c r="G36"/>
  <c r="K35"/>
  <c r="I35"/>
  <c r="I44" s="1"/>
  <c r="G35"/>
  <c r="G44" s="1"/>
  <c r="C33"/>
  <c r="K31"/>
  <c r="I31"/>
  <c r="G31"/>
  <c r="G33" s="1"/>
  <c r="K30"/>
  <c r="I30"/>
  <c r="G30"/>
  <c r="K29"/>
  <c r="K33" s="1"/>
  <c r="I29"/>
  <c r="I33" s="1"/>
  <c r="G29"/>
  <c r="C27"/>
  <c r="K25"/>
  <c r="I25"/>
  <c r="G25"/>
  <c r="K24"/>
  <c r="I24"/>
  <c r="G24"/>
  <c r="K23"/>
  <c r="I23"/>
  <c r="G23"/>
  <c r="K22"/>
  <c r="I22"/>
  <c r="G22"/>
  <c r="K21"/>
  <c r="I21"/>
  <c r="I27" s="1"/>
  <c r="G21"/>
  <c r="K20"/>
  <c r="I20"/>
  <c r="G20"/>
  <c r="G27" s="1"/>
  <c r="K19"/>
  <c r="K27" s="1"/>
  <c r="I19"/>
  <c r="G19"/>
  <c r="K17"/>
  <c r="K15"/>
  <c r="I15"/>
  <c r="I17" s="1"/>
  <c r="G15"/>
  <c r="G17" s="1"/>
  <c r="K14"/>
  <c r="I14"/>
  <c r="G14"/>
  <c r="I46" i="10" l="1"/>
  <c r="K1" s="1"/>
  <c r="K50" i="8"/>
  <c r="I64" i="6"/>
  <c r="K1" i="9"/>
  <c r="K1" i="8"/>
  <c r="K1" i="7"/>
  <c r="I19"/>
  <c r="K1" i="6"/>
  <c r="G52" i="5" l="1"/>
  <c r="I52"/>
  <c r="K52"/>
  <c r="K46"/>
  <c r="I46"/>
  <c r="G46"/>
  <c r="G17"/>
  <c r="K14"/>
  <c r="I14"/>
  <c r="G14"/>
  <c r="G57" l="1"/>
  <c r="I57"/>
  <c r="K57"/>
  <c r="K35" l="1"/>
  <c r="K36"/>
  <c r="K37"/>
  <c r="K38"/>
  <c r="K39"/>
  <c r="I35"/>
  <c r="G35"/>
  <c r="G55" l="1"/>
  <c r="I55"/>
  <c r="K55"/>
  <c r="K56" l="1"/>
  <c r="K54"/>
  <c r="I56"/>
  <c r="I54"/>
  <c r="I59" s="1"/>
  <c r="G56"/>
  <c r="G54"/>
  <c r="G59" s="1"/>
  <c r="K59" l="1"/>
  <c r="K15"/>
  <c r="K17" s="1"/>
  <c r="I15"/>
  <c r="I17" s="1"/>
  <c r="G15"/>
  <c r="K25" l="1"/>
  <c r="I25"/>
  <c r="G25"/>
  <c r="K31" l="1"/>
  <c r="I31"/>
  <c r="G31"/>
  <c r="K62"/>
  <c r="K63"/>
  <c r="I62"/>
  <c r="I63"/>
  <c r="G62"/>
  <c r="G63"/>
  <c r="K40"/>
  <c r="K41"/>
  <c r="I36"/>
  <c r="I37"/>
  <c r="I38"/>
  <c r="I39"/>
  <c r="I40"/>
  <c r="I41"/>
  <c r="G36"/>
  <c r="G37"/>
  <c r="G38"/>
  <c r="G39"/>
  <c r="G40"/>
  <c r="G41"/>
  <c r="K50"/>
  <c r="I50"/>
  <c r="G50"/>
  <c r="K49"/>
  <c r="I49"/>
  <c r="G49"/>
  <c r="K48"/>
  <c r="I48"/>
  <c r="G48"/>
  <c r="K47"/>
  <c r="I47"/>
  <c r="G47"/>
  <c r="K19"/>
  <c r="K20"/>
  <c r="K21"/>
  <c r="K22"/>
  <c r="K23"/>
  <c r="I19"/>
  <c r="I20"/>
  <c r="I21"/>
  <c r="I22"/>
  <c r="I23"/>
  <c r="G19"/>
  <c r="G20"/>
  <c r="G21"/>
  <c r="G22"/>
  <c r="G23"/>
  <c r="C65" l="1"/>
  <c r="K61"/>
  <c r="K65" s="1"/>
  <c r="I61"/>
  <c r="I65" s="1"/>
  <c r="G61"/>
  <c r="G65" s="1"/>
  <c r="C59"/>
  <c r="C52"/>
  <c r="C44"/>
  <c r="K42"/>
  <c r="K44" s="1"/>
  <c r="I42"/>
  <c r="I44" s="1"/>
  <c r="G42"/>
  <c r="G44" s="1"/>
  <c r="C27"/>
  <c r="C33"/>
  <c r="K30"/>
  <c r="I30"/>
  <c r="G30"/>
  <c r="K29"/>
  <c r="I29"/>
  <c r="G29"/>
  <c r="K24"/>
  <c r="K27" s="1"/>
  <c r="I24"/>
  <c r="I27" s="1"/>
  <c r="G24"/>
  <c r="G27" s="1"/>
  <c r="G33" l="1"/>
  <c r="I33"/>
  <c r="K33"/>
  <c r="K1" l="1"/>
</calcChain>
</file>

<file path=xl/sharedStrings.xml><?xml version="1.0" encoding="utf-8"?>
<sst xmlns="http://schemas.openxmlformats.org/spreadsheetml/2006/main" count="1216" uniqueCount="175">
  <si>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</si>
  <si>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</si>
  <si>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</si>
  <si>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</si>
  <si>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</si>
  <si>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</si>
  <si>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</si>
  <si>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</si>
  <si>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</si>
  <si>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</si>
  <si>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</si>
  <si>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</si>
  <si>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</si>
  <si>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</si>
  <si>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</si>
  <si>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</si>
  <si>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</si>
  <si>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</si>
  <si>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</si>
  <si>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</si>
  <si>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</si>
  <si>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</si>
  <si>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</si>
  <si>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</si>
  <si>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</si>
  <si>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</si>
  <si>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</si>
  <si>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</si>
  <si>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</si>
  <si>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</si>
  <si>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</si>
  <si>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</si>
  <si>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</si>
  <si>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</si>
  <si>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</si>
  <si>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</si>
  <si>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</si>
  <si>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</si>
  <si>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</si>
  <si>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</si>
  <si>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</si>
  <si>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</si>
  <si>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</si>
  <si>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</si>
  <si>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</si>
  <si>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</si>
  <si>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</t>
  </si>
  <si>
    <t>m3</t>
  </si>
  <si>
    <t>m2</t>
  </si>
  <si>
    <t>ks</t>
  </si>
  <si>
    <t>ÚPRAVA PLÁNĚ SE ZHUT V HOR TŘ 1-4</t>
  </si>
  <si>
    <t>SANAČNÍ  A DRENÁŽNÍ ŽEBRA Z KAMENIVA DRCENÉHO</t>
  </si>
  <si>
    <t>OPLÁŠTĚNÍ ODVOD ŽEBER Z GEOTEXTILIE</t>
  </si>
  <si>
    <t>ZÁKLADY Z PROST BETONU DO C16/20 (B20)</t>
  </si>
  <si>
    <t>562242</t>
  </si>
  <si>
    <t>KONSTR. PRAŽC. PODL. - TYP 2.2. ZŘÍZENÍ KONSTRUKČNÍ VRSTVY ZE ŠTĚRKODRTĚ</t>
  </si>
  <si>
    <t>563241</t>
  </si>
  <si>
    <t>KONSTR. PRAŽC. PODL. - TYP 3.2. ZŘÍZENÍ KONSTR. VRSTVY Z VÝZTUŽ. GEOTEXTILIE</t>
  </si>
  <si>
    <t>R01 56330</t>
  </si>
  <si>
    <t>VOZOVKOVÉ VRSTVY ZE ŠTĚRKODRTI B</t>
  </si>
  <si>
    <t>R02 56330</t>
  </si>
  <si>
    <t>VOZOVKOVÉ VRSTVY ZE ŠTĚRKODRTI A</t>
  </si>
  <si>
    <t>VÝPLŇ SPAR MODIFIKOVANÝM ASFALTEM</t>
  </si>
  <si>
    <t>POTRUBÍ DREN Z TRUB PLAST DN DO 150MM DĚROVANÝCH</t>
  </si>
  <si>
    <t>DRENÁŽNÍ VÝUSŤ Z PROST BETONU</t>
  </si>
  <si>
    <t>DRENÁŽNÍ ŠACHTICE NORMÁLNÍ Z PLAST DÍLCŮ ŠN 100</t>
  </si>
  <si>
    <t>DRENÁŽNÍ ŠACHTICE KONTROLNÍ Z PLAST DÍLCŮ ŠK 100</t>
  </si>
  <si>
    <t>t</t>
  </si>
  <si>
    <t>Obsypy potrubí a objektů ze sypanin kamenitých (a balvanitých) bez zhutnění z nakupovaného materiálu</t>
  </si>
  <si>
    <t>ŽELEZNIČNÍ PŘEJEZD PLASTBETONOVÝ</t>
  </si>
  <si>
    <t>014130</t>
  </si>
  <si>
    <t>Poplatky za likvidaci odpadů nekontaminovaných - 17 03 02  Vybouraný asfaltový beton bez dehtu</t>
  </si>
  <si>
    <t>014112</t>
  </si>
  <si>
    <t>Poplatky za likvidaci odpadů nekontaminovaných - 17 05 04  Vytěžené zeminy a horniny -  II. třída těžitelnosti</t>
  </si>
  <si>
    <t>014520</t>
  </si>
  <si>
    <t>Poplatky za likvidaců odpadů nebezpečných - 17 02 04*  Železniční pražce dřevěné</t>
  </si>
  <si>
    <t>574E06</t>
  </si>
  <si>
    <t>ASFALTOVÝ BETON PRO PODKLADNÍ VRSTVY ACP 16+, 16S</t>
  </si>
  <si>
    <t>574A03</t>
  </si>
  <si>
    <t>ASFALTOVÝ BETON PRO OBRUSNÉ VRSTVY ACO 11</t>
  </si>
  <si>
    <t>ODKOP PRO SPOD STAVBU SILNIC A ŽELEZNIC TŘ. II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</si>
  <si>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</si>
  <si>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</si>
  <si>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</si>
  <si>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</si>
  <si>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</si>
  <si>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</si>
  <si>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ODSTRAN KRYTU VOZOVEK A CHOD S ASFALT POJIVEM, ODVOZ DO 20KM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</si>
  <si>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</si>
  <si>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</si>
  <si>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</si>
  <si>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typ řádku</t>
  </si>
  <si>
    <t>kód datové základny</t>
  </si>
  <si>
    <t>Technická specifikace</t>
  </si>
  <si>
    <t>SD</t>
  </si>
  <si>
    <t>P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</si>
  <si>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</si>
  <si>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</si>
  <si>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</si>
  <si>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 xml:space="preserve"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</si>
  <si>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</si>
  <si>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</si>
  <si>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</si>
  <si>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</si>
  <si>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</si>
  <si>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</si>
  <si>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Dodávku předepsaného materiálu, vyčištění a výplň spar tímto materiálem</t>
  </si>
  <si>
    <t>Položky pro zhotovení potrubí platí bez ohledu na sklon zahrnuje: výrobní dokumentaci (včetně technologického předpisu),dodání veškerého trubního a pomocného materiálu  (trouby,  trubky,  tvarovky,  spojovací a těsnící  materiál a pod.), podpěrných, závěsných a upevňovacích prvků, včetně potřebných úprav,úprava a příprava podkladu a podpěr, očištění a ošetření podkladu a podpěr,zřízení plně funkčního potrubí, kompletní soustavy, podle příslušného technologického předpisu, zřízení potrubí i jednotlivých částí po etapách, včetně pracovních spar a spojů, pracovního zaslepení konců a pod., úprava prostupů, průchodů  šachtami a komorami, okolí podpěr a vyústění, zaústění, napojení, vyvedení a upevnění odpad. výustí, ochrana potrubí nátěrem (vč. úpravy povrchu), případně izolací, nejsou-li tyto práce předmětem jiné položky, úprava, očištění a ošetření prostoru kolem potrubí,položky platí pro práce prováděné v prostoru zapaženém i nezapaženém a i v kolektorech, chráničkách, položky zahrnují i práce spojené s nutnými obtoky, převáděním a čerpáním vody</t>
  </si>
  <si>
    <t>Položka zahrnuje: dodání  čerstvého  betonu  (betonové  směsi)  požadované  kvality,  jeho  uložení  do požadovaného tvaru, ošetření a ochranu betonu,bednění  požadovaných  konstr. (i ztracené) s úpravou  dle požadované  kvality povrchu betonu, včetně odbedňovacích a odskružovacích prostředků, zřízení  všech  požadovaných  otvorů, kapes, výklenků, prostupů, dutin, drážek a pod., vč. ztížení práce a úprav  kolem nich,úpravy povrchu pro položení požadované izolace, povlaků a nátěrů, případně vyspravení,nátěry zabraňující soudržnost betonu a bednění,opatření  povrchů  betonu  izolací  proti zemní vlhkosti v částech, kde přijdou do styku se zeminou nebo kamenivem</t>
  </si>
  <si>
    <t>Položka zahrnuje:poklopy s rámem z předepsaného materiálu a tvaru,předepsané plastové skruže, dno a není-li uvedeno jinak i podkladní vrstvu (z kameniva nebo betonu).,výplň, těsnění a tmelení spár a spojů,očištění a ošetření úložných ploch,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</si>
  <si>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</si>
  <si>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práce a materiál obsažený v názvu položky.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</si>
  <si>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</si>
  <si>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</si>
  <si>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viz. Položka č. 2</t>
  </si>
  <si>
    <t>viz. Položka č. 5</t>
  </si>
  <si>
    <t>viz. Položka č. 17</t>
  </si>
  <si>
    <t>Přejezd P243 evid. km 0,430</t>
  </si>
  <si>
    <t>SO 08-17-11.1</t>
  </si>
  <si>
    <t>965312</t>
  </si>
  <si>
    <t>ROZEBRANÍ PŘEJEZDU, PŘECHODU OSTATNÍCH (DŘEVĚNÝ, ASFALTOVÝ, DLÁŽDĚNÝ)</t>
  </si>
  <si>
    <t>921910</t>
  </si>
  <si>
    <t>PRAHOVÁ VPUSŤ</t>
  </si>
  <si>
    <t>512550</t>
  </si>
  <si>
    <t>KOLEJOVÉ LOŽE - ZŘÍZENÍ Z KAMENIVA</t>
  </si>
  <si>
    <t>965010</t>
  </si>
  <si>
    <t>ODSTRANĚNÍ KOLEJOVÉHO LOŽE A DRÁŽNÍCH STEZEK</t>
  </si>
  <si>
    <t xml:space="preserve">Odstranění kolejového lože ručně nebo mechanizací po rozebrání anebo odstranění kolejového roštu, naložení vyzískaného materiálu a odvoz na předem stanovenou skládku s jeho složením.Položka zahrnuje i příplatky za ztížené podmínky vyskytující se při odstranění kolejového lože. </t>
  </si>
  <si>
    <t>Položka zahrnuje dodávku a uložení materiálu kolejového lože, eventuelní nadspotřebu materiálu oproti teoretickému objemu, vnitrostaveništní a mimostaveništní dopravu veškerého materiálu.</t>
  </si>
  <si>
    <t>viz. Dopravně inženýrské opatření</t>
  </si>
  <si>
    <t>viz. Položka č. 9</t>
  </si>
  <si>
    <t>viz. Položka č. 15</t>
  </si>
  <si>
    <t>viz. Položka č. 22</t>
  </si>
  <si>
    <t>viz. Položka č. 28</t>
  </si>
  <si>
    <t>Odstranění propadu traťové rychlosti v úseku Praha - Kladno - Rakovník,</t>
  </si>
  <si>
    <t>v úseku Kladno (mimo) - Lužná - Rakovník (mimo)</t>
  </si>
  <si>
    <t>Varianta Lužná (mimo) - Rakovník (mimo)</t>
  </si>
  <si>
    <t>02730</t>
  </si>
  <si>
    <t>POMOCNÉ PRÁCE ZŘIZUJÍCÍ NEBO ZAJIŠŤUJÍCÍ OCHRANU INŽENÝRSKÝCH SÍTÍ</t>
  </si>
  <si>
    <t>Vedení IS v trase (vytyčení, ochrana a související úpravy plynoucí z vyjádření a podmínek správců)</t>
  </si>
  <si>
    <t>87626</t>
  </si>
  <si>
    <t>CHRÁNIČKY Z TRUB PLAST DN DO 80 MM</t>
  </si>
  <si>
    <t>položky pro zhotovení potrubí platí bez ohledu na sklon
zahrnuje: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 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</si>
  <si>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Přejezd P244 evid. km 1,103</t>
  </si>
  <si>
    <t>SO 08-17-11.2</t>
  </si>
  <si>
    <t>viz. Položka č. 27</t>
  </si>
  <si>
    <t>Přejezd P245 evid. km 2,753</t>
  </si>
  <si>
    <t>SO 08-17-11.3</t>
  </si>
  <si>
    <t>ZÁSYPY ZE ZEMIN PROPUSTNÝCH SE ZHUTNĚNÍM Z VYZÍSKANÉHO MATERIÁLU</t>
  </si>
  <si>
    <t xml:space="preserve">Položka obsahuje: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</si>
  <si>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>viz. Položka č. 3</t>
  </si>
  <si>
    <t>502941</t>
  </si>
  <si>
    <t>ZŘÍZENÍ KONSTRUKČNÍ VRSTVY  TĚLESA ŽELEZNIČNÍHO SPODKU Z GEOTEXTÍLIE</t>
  </si>
  <si>
    <t>ŽELEZNIČNÍ PŘEJEZD CELOPRYŽOVÝ</t>
  </si>
  <si>
    <t>ROZEBRANÍ PŘEJEZDU, PŘECHODU OSTATNÍCH</t>
  </si>
  <si>
    <t>viz. Položka č. 12</t>
  </si>
  <si>
    <t>Přejezd P246 evid. km 3,575</t>
  </si>
  <si>
    <t>SO 08-17-11.4</t>
  </si>
  <si>
    <t>viz. Položka č. 6</t>
  </si>
  <si>
    <t>viz. Položka č. 14</t>
  </si>
  <si>
    <t>921332</t>
  </si>
  <si>
    <t>ŽELEZNIČNÍ PŘEJEZD A PŘECHOD ZE ZÁDLAŽBOVÝCH PANELŮ PRO KOLEJ NA BETONOVÝCH PRAŽCÍCH</t>
  </si>
  <si>
    <t xml:space="preserve">1. Položka obsahuje:
 – zřízení montované přejezdové konstrukce
 – montáž přejezdové konstrukce z dílů a součástí na místě v ose koleje při přerušení železničního a silničního provozu
 – příplatky za ztížené podmínky vyskytující se při zřízení přejezdu (např. za překážky na straně koleje)
 – dopravu materiálu z výrobního závodu nebo místa nákupu až na místo zřízení přejezdu a odvoz demontovaného materiálu na určené místo
 – dodávku veškerých prvků a částí daného typu přejezdové konstrukce včetně závěrných zídek a jejich betonového základu dle odpovídajících vzorových listů a TKP </t>
  </si>
  <si>
    <t>965321</t>
  </si>
  <si>
    <t>viz. Položka č. 19</t>
  </si>
  <si>
    <t>Přejezd P247 evid. km 5,295</t>
  </si>
  <si>
    <t>SO 08-17-11.5</t>
  </si>
  <si>
    <t>viz. Dopravně inženýrrské opatření</t>
  </si>
  <si>
    <t>ROZEBRANÍ PŘEJEZDU, PŘECHODU Z DÍLCŮ</t>
  </si>
  <si>
    <t>Přejezd P249 evid. km 6,263</t>
  </si>
  <si>
    <t>SO 08-17-11.6</t>
  </si>
  <si>
    <t>viz. Položka č. 1</t>
  </si>
  <si>
    <t>viz. Položka č. 4</t>
  </si>
  <si>
    <t>viz. Položka č. 7</t>
  </si>
  <si>
    <t>viz. Položka č. 20</t>
  </si>
</sst>
</file>

<file path=xl/styles.xml><?xml version="1.0" encoding="utf-8"?>
<styleSheet xmlns="http://schemas.openxmlformats.org/spreadsheetml/2006/main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4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1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90">
    <xf numFmtId="0" fontId="0" fillId="0" borderId="0" xfId="0"/>
    <xf numFmtId="0" fontId="8" fillId="5" borderId="11" xfId="15" applyFont="1" applyFill="1" applyBorder="1" applyProtection="1"/>
    <xf numFmtId="0" fontId="8" fillId="5" borderId="15" xfId="15" applyFont="1" applyFill="1" applyBorder="1" applyAlignment="1" applyProtection="1">
      <alignment horizontal="center"/>
    </xf>
    <xf numFmtId="0" fontId="8" fillId="5" borderId="17" xfId="15" applyFont="1" applyFill="1" applyBorder="1" applyAlignment="1" applyProtection="1">
      <alignment horizontal="center"/>
    </xf>
    <xf numFmtId="0" fontId="10" fillId="5" borderId="31" xfId="15" applyFont="1" applyFill="1" applyBorder="1" applyAlignment="1" applyProtection="1">
      <alignment horizontal="center"/>
    </xf>
    <xf numFmtId="166" fontId="10" fillId="5" borderId="40" xfId="15" applyNumberFormat="1" applyFont="1" applyFill="1" applyBorder="1" applyAlignment="1" applyProtection="1">
      <alignment horizontal="center"/>
    </xf>
    <xf numFmtId="1" fontId="10" fillId="5" borderId="41" xfId="15" applyNumberFormat="1" applyFont="1" applyFill="1" applyBorder="1" applyAlignment="1" applyProtection="1">
      <alignment horizontal="center"/>
    </xf>
    <xf numFmtId="4" fontId="16" fillId="0" borderId="4" xfId="2" applyNumberFormat="1" applyFont="1" applyBorder="1" applyAlignment="1" applyProtection="1">
      <alignment vertical="top"/>
      <protection locked="0"/>
    </xf>
    <xf numFmtId="165" fontId="16" fillId="0" borderId="4" xfId="2" applyNumberFormat="1" applyFont="1" applyBorder="1" applyAlignment="1" applyProtection="1">
      <alignment vertical="top"/>
      <protection locked="0"/>
    </xf>
    <xf numFmtId="165" fontId="16" fillId="0" borderId="0" xfId="2" applyNumberFormat="1" applyFont="1" applyBorder="1" applyAlignment="1" applyProtection="1">
      <alignment vertical="top"/>
      <protection locked="0"/>
    </xf>
    <xf numFmtId="4" fontId="31" fillId="0" borderId="0" xfId="2" applyNumberFormat="1" applyFont="1" applyBorder="1" applyAlignment="1" applyProtection="1">
      <alignment vertical="top"/>
      <protection locked="0"/>
    </xf>
    <xf numFmtId="165" fontId="6" fillId="2" borderId="3" xfId="1" applyNumberFormat="1" applyFont="1" applyFill="1" applyBorder="1" applyAlignment="1" applyProtection="1">
      <alignment horizontal="right" vertical="top"/>
      <protection locked="0"/>
    </xf>
    <xf numFmtId="4" fontId="6" fillId="2" borderId="3" xfId="1" applyNumberFormat="1" applyFont="1" applyFill="1" applyBorder="1" applyAlignment="1" applyProtection="1">
      <alignment vertical="top"/>
      <protection locked="0"/>
    </xf>
    <xf numFmtId="4" fontId="6" fillId="2" borderId="3" xfId="1" applyNumberFormat="1" applyFont="1" applyFill="1" applyBorder="1" applyAlignment="1" applyProtection="1">
      <alignment horizontal="right" vertical="top"/>
      <protection locked="0"/>
    </xf>
    <xf numFmtId="165" fontId="6" fillId="2" borderId="27" xfId="1" applyNumberFormat="1" applyFont="1" applyFill="1" applyBorder="1" applyAlignment="1" applyProtection="1">
      <alignment horizontal="right" vertical="top"/>
      <protection locked="0"/>
    </xf>
    <xf numFmtId="4" fontId="6" fillId="2" borderId="27" xfId="1" applyNumberFormat="1" applyFont="1" applyFill="1" applyBorder="1" applyAlignment="1" applyProtection="1">
      <alignment vertical="top"/>
      <protection locked="0"/>
    </xf>
    <xf numFmtId="4" fontId="6" fillId="2" borderId="27" xfId="1" applyNumberFormat="1" applyFont="1" applyFill="1" applyBorder="1" applyAlignment="1" applyProtection="1">
      <alignment horizontal="right" vertical="top"/>
      <protection locked="0"/>
    </xf>
    <xf numFmtId="165" fontId="16" fillId="0" borderId="0" xfId="35" applyNumberFormat="1" applyFont="1" applyBorder="1" applyAlignment="1" applyProtection="1">
      <alignment vertical="top"/>
      <protection locked="0"/>
    </xf>
    <xf numFmtId="4" fontId="31" fillId="0" borderId="0" xfId="35" applyNumberFormat="1" applyFont="1" applyBorder="1" applyAlignment="1" applyProtection="1">
      <alignment vertical="top"/>
      <protection locked="0"/>
    </xf>
    <xf numFmtId="4" fontId="16" fillId="0" borderId="4" xfId="35" applyNumberFormat="1" applyFont="1" applyBorder="1" applyAlignment="1" applyProtection="1">
      <alignment vertical="top"/>
      <protection locked="0"/>
    </xf>
    <xf numFmtId="165" fontId="16" fillId="0" borderId="4" xfId="35" applyNumberFormat="1" applyFont="1" applyBorder="1" applyAlignment="1" applyProtection="1">
      <alignment vertical="top"/>
      <protection locked="0"/>
    </xf>
    <xf numFmtId="0" fontId="8" fillId="2" borderId="30" xfId="15" applyFont="1" applyFill="1" applyBorder="1" applyAlignment="1" applyProtection="1">
      <alignment horizontal="center" textRotation="90" wrapText="1"/>
    </xf>
    <xf numFmtId="0" fontId="2" fillId="2" borderId="0" xfId="1" applyFont="1" applyFill="1" applyAlignment="1" applyProtection="1"/>
    <xf numFmtId="0" fontId="1" fillId="2" borderId="0" xfId="1" applyFill="1" applyProtection="1"/>
    <xf numFmtId="0" fontId="1" fillId="0" borderId="0" xfId="1" applyFill="1" applyProtection="1"/>
    <xf numFmtId="0" fontId="9" fillId="0" borderId="0" xfId="2" applyFill="1" applyProtection="1"/>
    <xf numFmtId="0" fontId="3" fillId="0" borderId="0" xfId="2" applyFont="1" applyFill="1" applyAlignment="1" applyProtection="1">
      <alignment horizontal="right"/>
    </xf>
    <xf numFmtId="0" fontId="20" fillId="0" borderId="1" xfId="2" applyFont="1" applyFill="1" applyBorder="1" applyAlignment="1" applyProtection="1">
      <alignment horizontal="center"/>
    </xf>
    <xf numFmtId="0" fontId="20" fillId="0" borderId="2" xfId="2" applyFont="1" applyFill="1" applyBorder="1" applyAlignment="1" applyProtection="1">
      <alignment horizontal="center"/>
    </xf>
    <xf numFmtId="4" fontId="17" fillId="3" borderId="19" xfId="7" applyNumberFormat="1" applyFont="1" applyFill="1" applyBorder="1" applyAlignment="1" applyProtection="1">
      <alignment horizontal="right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2" borderId="0" xfId="1" applyFont="1" applyFill="1" applyAlignment="1" applyProtection="1">
      <alignment horizontal="centerContinuous"/>
    </xf>
    <xf numFmtId="0" fontId="12" fillId="2" borderId="0" xfId="1" applyFont="1" applyFill="1" applyAlignment="1" applyProtection="1">
      <alignment horizontal="centerContinuous"/>
    </xf>
    <xf numFmtId="0" fontId="12" fillId="0" borderId="0" xfId="1" applyFont="1" applyFill="1" applyAlignment="1" applyProtection="1">
      <alignment horizontal="centerContinuous"/>
    </xf>
    <xf numFmtId="0" fontId="12" fillId="0" borderId="0" xfId="1" applyFont="1" applyFill="1" applyAlignment="1" applyProtection="1">
      <alignment horizontal="right"/>
    </xf>
    <xf numFmtId="164" fontId="12" fillId="0" borderId="0" xfId="1" applyNumberFormat="1" applyFont="1" applyFill="1" applyAlignment="1" applyProtection="1">
      <alignment horizontal="right"/>
    </xf>
    <xf numFmtId="0" fontId="18" fillId="3" borderId="8" xfId="1" applyFont="1" applyFill="1" applyBorder="1" applyAlignment="1" applyProtection="1">
      <alignment horizontal="right"/>
    </xf>
    <xf numFmtId="0" fontId="1" fillId="2" borderId="0" xfId="1" applyFont="1" applyFill="1" applyProtection="1"/>
    <xf numFmtId="0" fontId="33" fillId="0" borderId="0" xfId="0" applyFont="1" applyProtection="1"/>
    <xf numFmtId="0" fontId="1" fillId="0" borderId="0" xfId="1" applyFill="1" applyAlignment="1" applyProtection="1">
      <alignment horizontal="right"/>
    </xf>
    <xf numFmtId="164" fontId="1" fillId="0" borderId="0" xfId="1" applyNumberFormat="1" applyFill="1" applyAlignment="1" applyProtection="1">
      <alignment horizontal="right"/>
    </xf>
    <xf numFmtId="0" fontId="5" fillId="0" borderId="0" xfId="1" applyNumberFormat="1" applyFont="1" applyFill="1" applyAlignment="1" applyProtection="1">
      <alignment horizontal="right"/>
    </xf>
    <xf numFmtId="49" fontId="14" fillId="0" borderId="0" xfId="1" applyNumberFormat="1" applyFont="1" applyFill="1" applyProtection="1"/>
    <xf numFmtId="0" fontId="32" fillId="0" borderId="0" xfId="0" applyFont="1" applyProtection="1"/>
    <xf numFmtId="0" fontId="21" fillId="0" borderId="0" xfId="1" applyNumberFormat="1" applyFont="1" applyFill="1" applyAlignment="1" applyProtection="1">
      <alignment horizontal="left"/>
    </xf>
    <xf numFmtId="0" fontId="8" fillId="2" borderId="0" xfId="1" applyFont="1" applyFill="1" applyProtection="1"/>
    <xf numFmtId="14" fontId="7" fillId="0" borderId="0" xfId="1" applyNumberFormat="1" applyFont="1" applyFill="1" applyAlignment="1" applyProtection="1">
      <alignment horizontal="left"/>
    </xf>
    <xf numFmtId="0" fontId="1" fillId="2" borderId="0" xfId="1" applyFill="1" applyAlignment="1" applyProtection="1"/>
    <xf numFmtId="0" fontId="1" fillId="2" borderId="0" xfId="1" applyFill="1" applyAlignment="1" applyProtection="1">
      <alignment horizontal="left"/>
    </xf>
    <xf numFmtId="14" fontId="7" fillId="0" borderId="0" xfId="1" applyNumberFormat="1" applyFont="1" applyFill="1" applyAlignment="1" applyProtection="1">
      <alignment horizontal="center"/>
    </xf>
    <xf numFmtId="0" fontId="13" fillId="2" borderId="11" xfId="1" applyFont="1" applyFill="1" applyBorder="1" applyProtection="1"/>
    <xf numFmtId="0" fontId="13" fillId="2" borderId="12" xfId="1" applyFont="1" applyFill="1" applyBorder="1" applyProtection="1"/>
    <xf numFmtId="0" fontId="13" fillId="2" borderId="12" xfId="1" applyFont="1" applyFill="1" applyBorder="1" applyAlignment="1" applyProtection="1">
      <alignment horizontal="right"/>
    </xf>
    <xf numFmtId="164" fontId="13" fillId="2" borderId="12" xfId="1" applyNumberFormat="1" applyFont="1" applyFill="1" applyBorder="1" applyAlignment="1" applyProtection="1">
      <alignment horizontal="right"/>
    </xf>
    <xf numFmtId="0" fontId="13" fillId="2" borderId="13" xfId="1" applyFont="1" applyFill="1" applyBorder="1" applyAlignment="1" applyProtection="1">
      <alignment horizontal="centerContinuous"/>
    </xf>
    <xf numFmtId="0" fontId="13" fillId="2" borderId="14" xfId="1" applyFont="1" applyFill="1" applyBorder="1" applyAlignment="1" applyProtection="1">
      <alignment horizontal="centerContinuous"/>
    </xf>
    <xf numFmtId="0" fontId="8" fillId="2" borderId="30" xfId="15" applyNumberFormat="1" applyFont="1" applyFill="1" applyBorder="1" applyAlignment="1" applyProtection="1">
      <alignment horizontal="center" vertical="center" wrapText="1"/>
    </xf>
    <xf numFmtId="0" fontId="13" fillId="2" borderId="15" xfId="1" applyFont="1" applyFill="1" applyBorder="1" applyProtection="1"/>
    <xf numFmtId="0" fontId="13" fillId="2" borderId="7" xfId="1" applyFont="1" applyFill="1" applyBorder="1" applyAlignment="1" applyProtection="1">
      <alignment horizontal="center"/>
    </xf>
    <xf numFmtId="0" fontId="13" fillId="2" borderId="7" xfId="1" applyFont="1" applyFill="1" applyBorder="1" applyProtection="1"/>
    <xf numFmtId="0" fontId="13" fillId="2" borderId="7" xfId="1" applyFont="1" applyFill="1" applyBorder="1" applyAlignment="1" applyProtection="1">
      <alignment horizontal="right"/>
    </xf>
    <xf numFmtId="164" fontId="13" fillId="2" borderId="7" xfId="1" applyNumberFormat="1" applyFont="1" applyFill="1" applyBorder="1" applyAlignment="1" applyProtection="1">
      <alignment horizontal="center"/>
    </xf>
    <xf numFmtId="0" fontId="13" fillId="2" borderId="3" xfId="1" applyFont="1" applyFill="1" applyBorder="1" applyAlignment="1" applyProtection="1">
      <alignment horizontal="centerContinuous"/>
    </xf>
    <xf numFmtId="0" fontId="13" fillId="2" borderId="5" xfId="1" applyFont="1" applyFill="1" applyBorder="1" applyAlignment="1" applyProtection="1">
      <alignment horizontal="centerContinuous"/>
    </xf>
    <xf numFmtId="0" fontId="13" fillId="2" borderId="16" xfId="1" applyFont="1" applyFill="1" applyBorder="1" applyAlignment="1" applyProtection="1">
      <alignment horizontal="centerContinuous"/>
    </xf>
    <xf numFmtId="0" fontId="4" fillId="2" borderId="20" xfId="16" applyFill="1" applyBorder="1" applyAlignment="1" applyProtection="1">
      <alignment textRotation="90" wrapText="1"/>
    </xf>
    <xf numFmtId="0" fontId="4" fillId="2" borderId="20" xfId="16" applyNumberFormat="1" applyFill="1" applyBorder="1" applyAlignment="1" applyProtection="1">
      <alignment horizontal="center" vertical="center" wrapText="1"/>
    </xf>
    <xf numFmtId="0" fontId="13" fillId="2" borderId="17" xfId="1" applyFont="1" applyFill="1" applyBorder="1" applyProtection="1"/>
    <xf numFmtId="0" fontId="13" fillId="2" borderId="5" xfId="1" applyFont="1" applyFill="1" applyBorder="1" applyAlignment="1" applyProtection="1">
      <alignment horizontal="center"/>
    </xf>
    <xf numFmtId="0" fontId="13" fillId="2" borderId="5" xfId="1" applyNumberFormat="1" applyFont="1" applyFill="1" applyBorder="1" applyAlignment="1" applyProtection="1">
      <alignment horizontal="center"/>
    </xf>
    <xf numFmtId="164" fontId="13" fillId="2" borderId="5" xfId="1" applyNumberFormat="1" applyFont="1" applyFill="1" applyBorder="1" applyAlignment="1" applyProtection="1">
      <alignment horizontal="center"/>
    </xf>
    <xf numFmtId="0" fontId="19" fillId="2" borderId="5" xfId="1" applyFont="1" applyFill="1" applyBorder="1" applyAlignment="1" applyProtection="1">
      <alignment horizontal="center"/>
    </xf>
    <xf numFmtId="0" fontId="13" fillId="2" borderId="16" xfId="1" applyFont="1" applyFill="1" applyBorder="1" applyAlignment="1" applyProtection="1">
      <alignment horizontal="center"/>
    </xf>
    <xf numFmtId="0" fontId="4" fillId="2" borderId="6" xfId="16" applyNumberForma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/>
    </xf>
    <xf numFmtId="0" fontId="10" fillId="2" borderId="9" xfId="1" applyFont="1" applyFill="1" applyBorder="1" applyAlignment="1" applyProtection="1">
      <alignment horizontal="center"/>
    </xf>
    <xf numFmtId="1" fontId="10" fillId="2" borderId="9" xfId="1" applyNumberFormat="1" applyFont="1" applyFill="1" applyBorder="1" applyAlignment="1" applyProtection="1">
      <alignment horizontal="center"/>
    </xf>
    <xf numFmtId="1" fontId="10" fillId="2" borderId="10" xfId="1" applyNumberFormat="1" applyFont="1" applyFill="1" applyBorder="1" applyAlignment="1" applyProtection="1">
      <alignment horizontal="center"/>
    </xf>
    <xf numFmtId="0" fontId="10" fillId="2" borderId="32" xfId="15" applyFont="1" applyFill="1" applyBorder="1" applyAlignment="1" applyProtection="1">
      <alignment horizontal="center"/>
    </xf>
    <xf numFmtId="0" fontId="10" fillId="2" borderId="32" xfId="15" applyNumberFormat="1" applyFont="1" applyFill="1" applyBorder="1" applyAlignment="1" applyProtection="1">
      <alignment horizontal="center" wrapText="1"/>
    </xf>
    <xf numFmtId="0" fontId="0" fillId="4" borderId="21" xfId="0" applyFill="1" applyBorder="1" applyProtection="1"/>
    <xf numFmtId="0" fontId="0" fillId="4" borderId="0" xfId="0" applyFill="1" applyBorder="1" applyProtection="1"/>
    <xf numFmtId="0" fontId="0" fillId="4" borderId="22" xfId="0" applyFill="1" applyBorder="1" applyProtection="1"/>
    <xf numFmtId="0" fontId="28" fillId="5" borderId="41" xfId="15" applyFill="1" applyBorder="1" applyProtection="1"/>
    <xf numFmtId="0" fontId="28" fillId="5" borderId="41" xfId="15" applyNumberFormat="1" applyFill="1" applyBorder="1" applyAlignment="1" applyProtection="1">
      <alignment wrapText="1"/>
    </xf>
    <xf numFmtId="49" fontId="15" fillId="0" borderId="23" xfId="2" applyNumberFormat="1" applyFont="1" applyBorder="1" applyAlignment="1" applyProtection="1">
      <alignment horizontal="left" vertical="top"/>
    </xf>
    <xf numFmtId="49" fontId="15" fillId="0" borderId="4" xfId="2" applyNumberFormat="1" applyFont="1" applyBorder="1" applyAlignment="1" applyProtection="1">
      <alignment horizontal="left" vertical="top"/>
    </xf>
    <xf numFmtId="49" fontId="15" fillId="0" borderId="19" xfId="2" applyNumberFormat="1" applyFont="1" applyBorder="1" applyAlignment="1" applyProtection="1">
      <alignment horizontal="left" vertical="top"/>
    </xf>
    <xf numFmtId="4" fontId="16" fillId="0" borderId="4" xfId="2" applyNumberFormat="1" applyFont="1" applyBorder="1" applyAlignment="1" applyProtection="1">
      <alignment vertical="top"/>
    </xf>
    <xf numFmtId="165" fontId="16" fillId="0" borderId="19" xfId="2" applyNumberFormat="1" applyFont="1" applyBorder="1" applyAlignment="1" applyProtection="1">
      <alignment vertical="top"/>
    </xf>
    <xf numFmtId="165" fontId="16" fillId="2" borderId="19" xfId="2" applyNumberFormat="1" applyFont="1" applyFill="1" applyBorder="1" applyAlignment="1" applyProtection="1">
      <alignment vertical="top"/>
    </xf>
    <xf numFmtId="4" fontId="16" fillId="2" borderId="19" xfId="2" applyNumberFormat="1" applyFont="1" applyFill="1" applyBorder="1" applyAlignment="1" applyProtection="1">
      <alignment vertical="top"/>
    </xf>
    <xf numFmtId="4" fontId="16" fillId="2" borderId="24" xfId="2" applyNumberFormat="1" applyFont="1" applyFill="1" applyBorder="1" applyAlignment="1" applyProtection="1">
      <alignment vertical="top"/>
    </xf>
    <xf numFmtId="0" fontId="0" fillId="0" borderId="34" xfId="0" applyBorder="1" applyAlignment="1" applyProtection="1">
      <alignment vertical="top"/>
    </xf>
    <xf numFmtId="4" fontId="24" fillId="0" borderId="19" xfId="2" applyNumberFormat="1" applyFont="1" applyBorder="1" applyAlignment="1" applyProtection="1">
      <alignment vertical="top"/>
    </xf>
    <xf numFmtId="0" fontId="29" fillId="0" borderId="4" xfId="0" applyFont="1" applyBorder="1" applyAlignment="1" applyProtection="1">
      <alignment vertical="top"/>
    </xf>
    <xf numFmtId="0" fontId="29" fillId="0" borderId="19" xfId="0" applyFont="1" applyBorder="1" applyAlignment="1" applyProtection="1">
      <alignment vertical="top" wrapText="1"/>
    </xf>
    <xf numFmtId="0" fontId="0" fillId="0" borderId="0" xfId="0" applyAlignment="1" applyProtection="1">
      <alignment vertical="top"/>
    </xf>
    <xf numFmtId="0" fontId="22" fillId="0" borderId="15" xfId="0" applyFont="1" applyFill="1" applyBorder="1" applyAlignment="1" applyProtection="1">
      <alignment vertical="top"/>
    </xf>
    <xf numFmtId="49" fontId="22" fillId="0" borderId="20" xfId="1" applyNumberFormat="1" applyFont="1" applyFill="1" applyBorder="1" applyAlignment="1" applyProtection="1">
      <alignment vertical="top"/>
    </xf>
    <xf numFmtId="49" fontId="22" fillId="0" borderId="20" xfId="1" applyNumberFormat="1" applyFont="1" applyFill="1" applyBorder="1" applyAlignment="1" applyProtection="1">
      <alignment vertical="top" wrapText="1"/>
    </xf>
    <xf numFmtId="4" fontId="22" fillId="0" borderId="20" xfId="1" applyNumberFormat="1" applyFont="1" applyFill="1" applyBorder="1" applyAlignment="1" applyProtection="1">
      <alignment horizontal="center" vertical="top"/>
    </xf>
    <xf numFmtId="165" fontId="24" fillId="0" borderId="20" xfId="35" applyNumberFormat="1" applyFont="1" applyBorder="1" applyAlignment="1" applyProtection="1">
      <alignment vertical="top"/>
    </xf>
    <xf numFmtId="4" fontId="26" fillId="2" borderId="20" xfId="0" applyNumberFormat="1" applyFont="1" applyFill="1" applyBorder="1" applyAlignment="1" applyProtection="1">
      <alignment vertical="top"/>
    </xf>
    <xf numFmtId="4" fontId="26" fillId="2" borderId="25" xfId="0" applyNumberFormat="1" applyFont="1" applyFill="1" applyBorder="1" applyAlignment="1" applyProtection="1">
      <alignment vertical="top"/>
    </xf>
    <xf numFmtId="0" fontId="0" fillId="0" borderId="21" xfId="0" applyBorder="1" applyAlignment="1" applyProtection="1">
      <alignment vertical="top"/>
    </xf>
    <xf numFmtId="4" fontId="24" fillId="0" borderId="33" xfId="35" applyNumberFormat="1" applyFont="1" applyBorder="1" applyAlignment="1" applyProtection="1">
      <alignment vertical="top"/>
    </xf>
    <xf numFmtId="49" fontId="24" fillId="0" borderId="20" xfId="1" applyNumberFormat="1" applyFont="1" applyFill="1" applyBorder="1" applyAlignment="1" applyProtection="1">
      <alignment horizontal="center" vertical="top" wrapText="1"/>
    </xf>
    <xf numFmtId="4" fontId="24" fillId="0" borderId="20" xfId="1" applyNumberFormat="1" applyFont="1" applyFill="1" applyBorder="1" applyAlignment="1" applyProtection="1">
      <alignment horizontal="left" vertical="top" wrapText="1"/>
    </xf>
    <xf numFmtId="165" fontId="24" fillId="0" borderId="20" xfId="2" applyNumberFormat="1" applyFont="1" applyBorder="1" applyAlignment="1" applyProtection="1">
      <alignment vertical="top"/>
    </xf>
    <xf numFmtId="4" fontId="24" fillId="0" borderId="33" xfId="2" applyNumberFormat="1" applyFont="1" applyBorder="1" applyAlignment="1" applyProtection="1">
      <alignment vertical="top"/>
    </xf>
    <xf numFmtId="0" fontId="22" fillId="0" borderId="20" xfId="0" applyFont="1" applyFill="1" applyBorder="1" applyAlignment="1" applyProtection="1">
      <alignment horizontal="left" vertical="top"/>
    </xf>
    <xf numFmtId="0" fontId="22" fillId="0" borderId="20" xfId="0" applyFont="1" applyFill="1" applyBorder="1" applyAlignment="1" applyProtection="1">
      <alignment vertical="top" wrapText="1"/>
    </xf>
    <xf numFmtId="4" fontId="22" fillId="0" borderId="20" xfId="0" applyNumberFormat="1" applyFont="1" applyFill="1" applyBorder="1" applyAlignment="1" applyProtection="1">
      <alignment horizontal="center" vertical="top"/>
    </xf>
    <xf numFmtId="4" fontId="27" fillId="2" borderId="20" xfId="0" applyNumberFormat="1" applyFont="1" applyFill="1" applyBorder="1" applyAlignment="1" applyProtection="1">
      <alignment vertical="top"/>
    </xf>
    <xf numFmtId="4" fontId="27" fillId="2" borderId="25" xfId="0" applyNumberFormat="1" applyFont="1" applyFill="1" applyBorder="1" applyAlignment="1" applyProtection="1">
      <alignment vertical="top"/>
    </xf>
    <xf numFmtId="0" fontId="29" fillId="0" borderId="33" xfId="0" applyFont="1" applyBorder="1" applyAlignment="1" applyProtection="1">
      <alignment vertical="top"/>
    </xf>
    <xf numFmtId="0" fontId="29" fillId="0" borderId="20" xfId="0" applyFont="1" applyBorder="1" applyAlignment="1" applyProtection="1">
      <alignment vertical="top"/>
    </xf>
    <xf numFmtId="0" fontId="29" fillId="0" borderId="20" xfId="0" applyFont="1" applyBorder="1" applyAlignment="1" applyProtection="1">
      <alignment horizontal="left" vertical="top" wrapText="1"/>
    </xf>
    <xf numFmtId="0" fontId="6" fillId="2" borderId="17" xfId="1" applyFont="1" applyFill="1" applyBorder="1" applyAlignment="1" applyProtection="1">
      <alignment vertical="top"/>
    </xf>
    <xf numFmtId="0" fontId="6" fillId="2" borderId="3" xfId="1" applyFont="1" applyFill="1" applyBorder="1" applyAlignment="1" applyProtection="1">
      <alignment vertical="top"/>
    </xf>
    <xf numFmtId="49" fontId="6" fillId="2" borderId="6" xfId="1" applyNumberFormat="1" applyFont="1" applyFill="1" applyBorder="1" applyAlignment="1" applyProtection="1">
      <alignment vertical="top"/>
    </xf>
    <xf numFmtId="4" fontId="6" fillId="2" borderId="3" xfId="1" applyNumberFormat="1" applyFont="1" applyFill="1" applyBorder="1" applyAlignment="1" applyProtection="1">
      <alignment horizontal="center" vertical="top"/>
    </xf>
    <xf numFmtId="165" fontId="6" fillId="2" borderId="6" xfId="1" applyNumberFormat="1" applyFont="1" applyFill="1" applyBorder="1" applyAlignment="1" applyProtection="1">
      <alignment horizontal="right" vertical="top"/>
    </xf>
    <xf numFmtId="4" fontId="6" fillId="2" borderId="6" xfId="1" applyNumberFormat="1" applyFont="1" applyFill="1" applyBorder="1" applyAlignment="1" applyProtection="1">
      <alignment vertical="top"/>
    </xf>
    <xf numFmtId="4" fontId="6" fillId="2" borderId="26" xfId="1" applyNumberFormat="1" applyFont="1" applyFill="1" applyBorder="1" applyAlignment="1" applyProtection="1">
      <alignment vertical="top"/>
    </xf>
    <xf numFmtId="0" fontId="0" fillId="0" borderId="35" xfId="0" applyBorder="1" applyAlignment="1" applyProtection="1">
      <alignment vertical="top"/>
    </xf>
    <xf numFmtId="4" fontId="16" fillId="0" borderId="38" xfId="1" applyNumberFormat="1" applyFont="1" applyFill="1" applyBorder="1" applyAlignment="1" applyProtection="1">
      <alignment horizontal="right" vertical="top"/>
    </xf>
    <xf numFmtId="0" fontId="29" fillId="0" borderId="6" xfId="0" applyFont="1" applyBorder="1" applyAlignment="1" applyProtection="1">
      <alignment vertical="top"/>
    </xf>
    <xf numFmtId="0" fontId="29" fillId="0" borderId="6" xfId="0" applyFont="1" applyBorder="1" applyAlignment="1" applyProtection="1">
      <alignment vertical="top" wrapText="1"/>
    </xf>
    <xf numFmtId="0" fontId="30" fillId="0" borderId="20" xfId="0" applyFont="1" applyBorder="1" applyAlignment="1" applyProtection="1">
      <alignment vertical="top" wrapText="1"/>
    </xf>
    <xf numFmtId="4" fontId="22" fillId="0" borderId="0" xfId="0" applyNumberFormat="1" applyFont="1" applyFill="1" applyBorder="1" applyAlignment="1" applyProtection="1">
      <alignment horizontal="center" vertical="top"/>
    </xf>
    <xf numFmtId="0" fontId="0" fillId="0" borderId="0" xfId="0" applyBorder="1" applyAlignment="1" applyProtection="1">
      <alignment vertical="top"/>
    </xf>
    <xf numFmtId="0" fontId="22" fillId="0" borderId="0" xfId="0" applyFont="1" applyFill="1" applyBorder="1" applyAlignment="1" applyProtection="1">
      <alignment horizontal="left" vertical="top"/>
    </xf>
    <xf numFmtId="0" fontId="24" fillId="0" borderId="20" xfId="0" applyFont="1" applyBorder="1" applyAlignment="1" applyProtection="1">
      <alignment horizontal="center" vertical="top"/>
    </xf>
    <xf numFmtId="0" fontId="24" fillId="0" borderId="20" xfId="0" applyFont="1" applyBorder="1" applyAlignment="1" applyProtection="1">
      <alignment vertical="top" wrapText="1"/>
    </xf>
    <xf numFmtId="0" fontId="0" fillId="0" borderId="15" xfId="0" applyBorder="1" applyAlignment="1" applyProtection="1">
      <alignment vertical="top"/>
    </xf>
    <xf numFmtId="0" fontId="0" fillId="0" borderId="20" xfId="0" applyBorder="1" applyAlignment="1" applyProtection="1">
      <alignment vertical="top"/>
    </xf>
    <xf numFmtId="165" fontId="0" fillId="0" borderId="20" xfId="0" applyNumberFormat="1" applyBorder="1" applyAlignment="1" applyProtection="1">
      <alignment vertical="top"/>
    </xf>
    <xf numFmtId="4" fontId="0" fillId="2" borderId="20" xfId="0" applyNumberFormat="1" applyFill="1" applyBorder="1" applyAlignment="1" applyProtection="1">
      <alignment vertical="top"/>
    </xf>
    <xf numFmtId="4" fontId="0" fillId="2" borderId="25" xfId="0" applyNumberFormat="1" applyFill="1" applyBorder="1" applyAlignment="1" applyProtection="1">
      <alignment vertical="top"/>
    </xf>
    <xf numFmtId="0" fontId="29" fillId="0" borderId="20" xfId="0" applyFont="1" applyBorder="1" applyAlignment="1" applyProtection="1">
      <alignment vertical="top" wrapText="1"/>
    </xf>
    <xf numFmtId="4" fontId="24" fillId="0" borderId="39" xfId="2" applyNumberFormat="1" applyFont="1" applyBorder="1" applyAlignment="1" applyProtection="1">
      <alignment vertical="top"/>
    </xf>
    <xf numFmtId="4" fontId="22" fillId="0" borderId="0" xfId="1" applyNumberFormat="1" applyFont="1" applyFill="1" applyBorder="1" applyAlignment="1" applyProtection="1">
      <alignment horizontal="center" vertical="top"/>
    </xf>
    <xf numFmtId="0" fontId="29" fillId="0" borderId="33" xfId="0" applyFont="1" applyFill="1" applyBorder="1" applyAlignment="1" applyProtection="1">
      <alignment vertical="top"/>
    </xf>
    <xf numFmtId="49" fontId="22" fillId="0" borderId="0" xfId="1" applyNumberFormat="1" applyFont="1" applyFill="1" applyBorder="1" applyAlignment="1" applyProtection="1">
      <alignment vertical="top"/>
    </xf>
    <xf numFmtId="0" fontId="23" fillId="0" borderId="20" xfId="1" applyFont="1" applyFill="1" applyBorder="1" applyAlignment="1" applyProtection="1">
      <alignment horizontal="left" vertical="top"/>
    </xf>
    <xf numFmtId="0" fontId="23" fillId="0" borderId="20" xfId="1" applyFont="1" applyBorder="1" applyAlignment="1" applyProtection="1">
      <alignment vertical="top" wrapText="1"/>
    </xf>
    <xf numFmtId="4" fontId="23" fillId="0" borderId="20" xfId="1" applyNumberFormat="1" applyFont="1" applyBorder="1" applyAlignment="1" applyProtection="1">
      <alignment horizontal="center" vertical="top"/>
    </xf>
    <xf numFmtId="0" fontId="23" fillId="0" borderId="20" xfId="1" applyFont="1" applyBorder="1" applyAlignment="1" applyProtection="1">
      <alignment vertical="top"/>
    </xf>
    <xf numFmtId="4" fontId="23" fillId="0" borderId="0" xfId="1" applyNumberFormat="1" applyFont="1" applyBorder="1" applyAlignment="1" applyProtection="1">
      <alignment horizontal="center" vertical="top"/>
    </xf>
    <xf numFmtId="0" fontId="0" fillId="0" borderId="33" xfId="0" applyBorder="1" applyAlignment="1" applyProtection="1">
      <alignment vertical="top"/>
    </xf>
    <xf numFmtId="0" fontId="0" fillId="0" borderId="20" xfId="0" applyBorder="1" applyAlignment="1" applyProtection="1">
      <alignment vertical="top" wrapText="1"/>
    </xf>
    <xf numFmtId="0" fontId="6" fillId="2" borderId="18" xfId="1" applyFont="1" applyFill="1" applyBorder="1" applyAlignment="1" applyProtection="1">
      <alignment vertical="top"/>
    </xf>
    <xf numFmtId="0" fontId="6" fillId="2" borderId="27" xfId="1" applyFont="1" applyFill="1" applyBorder="1" applyAlignment="1" applyProtection="1">
      <alignment vertical="top"/>
    </xf>
    <xf numFmtId="49" fontId="6" fillId="2" borderId="28" xfId="1" applyNumberFormat="1" applyFont="1" applyFill="1" applyBorder="1" applyAlignment="1" applyProtection="1">
      <alignment vertical="top"/>
    </xf>
    <xf numFmtId="4" fontId="6" fillId="2" borderId="27" xfId="1" applyNumberFormat="1" applyFont="1" applyFill="1" applyBorder="1" applyAlignment="1" applyProtection="1">
      <alignment horizontal="center" vertical="top"/>
    </xf>
    <xf numFmtId="165" fontId="6" fillId="2" borderId="28" xfId="1" applyNumberFormat="1" applyFont="1" applyFill="1" applyBorder="1" applyAlignment="1" applyProtection="1">
      <alignment horizontal="right" vertical="top"/>
    </xf>
    <xf numFmtId="4" fontId="6" fillId="2" borderId="28" xfId="1" applyNumberFormat="1" applyFont="1" applyFill="1" applyBorder="1" applyAlignment="1" applyProtection="1">
      <alignment vertical="top"/>
    </xf>
    <xf numFmtId="4" fontId="6" fillId="2" borderId="29" xfId="1" applyNumberFormat="1" applyFont="1" applyFill="1" applyBorder="1" applyAlignment="1" applyProtection="1">
      <alignment vertical="top"/>
    </xf>
    <xf numFmtId="0" fontId="0" fillId="0" borderId="36" xfId="0" applyBorder="1" applyAlignment="1" applyProtection="1">
      <alignment vertical="top"/>
    </xf>
    <xf numFmtId="0" fontId="0" fillId="0" borderId="37" xfId="0" applyBorder="1" applyAlignment="1" applyProtection="1">
      <alignment vertical="top"/>
    </xf>
    <xf numFmtId="0" fontId="0" fillId="0" borderId="28" xfId="0" applyBorder="1" applyAlignment="1" applyProtection="1">
      <alignment vertical="top"/>
    </xf>
    <xf numFmtId="0" fontId="0" fillId="0" borderId="9" xfId="0" applyBorder="1" applyAlignment="1" applyProtection="1">
      <alignment vertical="top" wrapText="1"/>
    </xf>
    <xf numFmtId="0" fontId="25" fillId="0" borderId="0" xfId="0" applyFont="1" applyProtection="1"/>
    <xf numFmtId="0" fontId="26" fillId="0" borderId="0" xfId="0" applyFont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4" fontId="27" fillId="0" borderId="0" xfId="0" applyNumberFormat="1" applyFont="1" applyBorder="1" applyAlignment="1" applyProtection="1">
      <alignment vertical="top"/>
      <protection locked="0"/>
    </xf>
    <xf numFmtId="4" fontId="0" fillId="0" borderId="0" xfId="0" applyNumberFormat="1" applyBorder="1" applyAlignment="1" applyProtection="1">
      <alignment vertical="top"/>
      <protection locked="0"/>
    </xf>
    <xf numFmtId="4" fontId="26" fillId="0" borderId="0" xfId="0" applyNumberFormat="1" applyFont="1" applyBorder="1" applyAlignment="1" applyProtection="1">
      <alignment vertical="top"/>
      <protection locked="0"/>
    </xf>
    <xf numFmtId="0" fontId="4" fillId="0" borderId="0" xfId="35" applyFill="1" applyProtection="1"/>
    <xf numFmtId="0" fontId="3" fillId="0" borderId="0" xfId="35" applyFont="1" applyFill="1" applyAlignment="1" applyProtection="1">
      <alignment horizontal="right"/>
    </xf>
    <xf numFmtId="0" fontId="20" fillId="0" borderId="1" xfId="35" applyFont="1" applyFill="1" applyBorder="1" applyAlignment="1" applyProtection="1">
      <alignment horizontal="center"/>
    </xf>
    <xf numFmtId="0" fontId="20" fillId="0" borderId="2" xfId="35" applyFont="1" applyFill="1" applyBorder="1" applyAlignment="1" applyProtection="1">
      <alignment horizontal="center"/>
    </xf>
    <xf numFmtId="4" fontId="17" fillId="3" borderId="19" xfId="40" applyNumberFormat="1" applyFont="1" applyFill="1" applyBorder="1" applyAlignment="1" applyProtection="1">
      <alignment horizontal="right"/>
    </xf>
    <xf numFmtId="49" fontId="15" fillId="0" borderId="23" xfId="35" applyNumberFormat="1" applyFont="1" applyBorder="1" applyAlignment="1" applyProtection="1">
      <alignment horizontal="left" vertical="top"/>
    </xf>
    <xf numFmtId="49" fontId="15" fillId="0" borderId="4" xfId="35" applyNumberFormat="1" applyFont="1" applyBorder="1" applyAlignment="1" applyProtection="1">
      <alignment horizontal="left" vertical="top"/>
    </xf>
    <xf numFmtId="49" fontId="15" fillId="0" borderId="19" xfId="35" applyNumberFormat="1" applyFont="1" applyBorder="1" applyAlignment="1" applyProtection="1">
      <alignment horizontal="left" vertical="top"/>
    </xf>
    <xf numFmtId="4" fontId="16" fillId="0" borderId="4" xfId="35" applyNumberFormat="1" applyFont="1" applyBorder="1" applyAlignment="1" applyProtection="1">
      <alignment vertical="top"/>
    </xf>
    <xf numFmtId="4" fontId="16" fillId="0" borderId="19" xfId="35" applyNumberFormat="1" applyFont="1" applyBorder="1" applyAlignment="1" applyProtection="1">
      <alignment vertical="top"/>
    </xf>
    <xf numFmtId="165" fontId="16" fillId="2" borderId="19" xfId="35" applyNumberFormat="1" applyFont="1" applyFill="1" applyBorder="1" applyAlignment="1" applyProtection="1">
      <alignment vertical="top"/>
    </xf>
    <xf numFmtId="4" fontId="16" fillId="2" borderId="19" xfId="35" applyNumberFormat="1" applyFont="1" applyFill="1" applyBorder="1" applyAlignment="1" applyProtection="1">
      <alignment vertical="top"/>
    </xf>
    <xf numFmtId="4" fontId="16" fillId="2" borderId="24" xfId="35" applyNumberFormat="1" applyFont="1" applyFill="1" applyBorder="1" applyAlignment="1" applyProtection="1">
      <alignment vertical="top"/>
    </xf>
    <xf numFmtId="4" fontId="24" fillId="0" borderId="19" xfId="35" applyNumberFormat="1" applyFont="1" applyBorder="1" applyAlignment="1" applyProtection="1">
      <alignment vertical="top"/>
    </xf>
    <xf numFmtId="4" fontId="24" fillId="0" borderId="20" xfId="35" applyNumberFormat="1" applyFont="1" applyBorder="1" applyAlignment="1" applyProtection="1">
      <alignment vertical="top"/>
    </xf>
    <xf numFmtId="2" fontId="24" fillId="0" borderId="20" xfId="35" applyNumberFormat="1" applyFont="1" applyBorder="1" applyAlignment="1" applyProtection="1">
      <alignment vertical="top"/>
    </xf>
    <xf numFmtId="4" fontId="6" fillId="2" borderId="6" xfId="1" applyNumberFormat="1" applyFont="1" applyFill="1" applyBorder="1" applyAlignment="1" applyProtection="1">
      <alignment horizontal="right" vertical="top"/>
    </xf>
    <xf numFmtId="4" fontId="24" fillId="0" borderId="39" xfId="35" applyNumberFormat="1" applyFont="1" applyBorder="1" applyAlignment="1" applyProtection="1">
      <alignment vertical="top"/>
    </xf>
    <xf numFmtId="165" fontId="16" fillId="0" borderId="19" xfId="35" applyNumberFormat="1" applyFont="1" applyBorder="1" applyAlignment="1" applyProtection="1">
      <alignment vertical="top"/>
    </xf>
  </cellXfs>
  <cellStyles count="41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38"/>
    <cellStyle name="čárky 3 2 3" xfId="33"/>
    <cellStyle name="čárky 3 2 4" xfId="28"/>
    <cellStyle name="čárky 3 2 5" xfId="23"/>
    <cellStyle name="čárky 3 3" xfId="20"/>
    <cellStyle name="čárky 4" xfId="3"/>
    <cellStyle name="čárky 4 2" xfId="36"/>
    <cellStyle name="čárky 4 3" xfId="31"/>
    <cellStyle name="čárky 4 4" xfId="26"/>
    <cellStyle name="čárky 4 5" xfId="18"/>
    <cellStyle name="normální" xfId="0" builtinId="0"/>
    <cellStyle name="normální 2" xfId="6"/>
    <cellStyle name="normální 3" xfId="2"/>
    <cellStyle name="normální 3 2" xfId="35"/>
    <cellStyle name="normální 3 3" xfId="30"/>
    <cellStyle name="normální 3 4" xfId="25"/>
    <cellStyle name="normální 3 5" xfId="17"/>
    <cellStyle name="Normální 4" xfId="16"/>
    <cellStyle name="normální_POL.XLS" xfId="1"/>
    <cellStyle name="normální_POL.XLS 2" xfId="15"/>
    <cellStyle name="normální_SOxxxxxx 2" xfId="7"/>
    <cellStyle name="normální_SOxxxxxx 2 2" xfId="40"/>
    <cellStyle name="procent 2" xfId="9"/>
    <cellStyle name="procent 2 2" xfId="13"/>
    <cellStyle name="procent 3" xfId="10"/>
    <cellStyle name="procent 3 2" xfId="14"/>
    <cellStyle name="procent 3 2 2" xfId="39"/>
    <cellStyle name="procent 3 2 3" xfId="34"/>
    <cellStyle name="procent 3 2 4" xfId="29"/>
    <cellStyle name="procent 3 2 5" xfId="24"/>
    <cellStyle name="procent 4" xfId="8"/>
    <cellStyle name="procent 4 2" xfId="37"/>
    <cellStyle name="procent 4 3" xfId="32"/>
    <cellStyle name="procent 4 4" xfId="27"/>
    <cellStyle name="procent 4 5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7"/>
  <sheetViews>
    <sheetView tabSelected="1" view="pageBreakPreview" zoomScaleNormal="100" zoomScaleSheetLayoutView="100" workbookViewId="0">
      <selection activeCell="J63" sqref="J63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25"/>
      <c r="F1" s="25"/>
      <c r="G1" s="25"/>
      <c r="H1" s="26" t="s">
        <v>9</v>
      </c>
      <c r="I1" s="27" t="s">
        <v>0</v>
      </c>
      <c r="J1" s="28"/>
      <c r="K1" s="29">
        <f>SUM(I13:I503,K13:K503)/2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 ht="17.25">
      <c r="A6" s="38" t="s">
        <v>3</v>
      </c>
      <c r="B6" s="23"/>
      <c r="C6" s="43" t="s">
        <v>117</v>
      </c>
      <c r="D6" s="24"/>
      <c r="E6" s="40"/>
      <c r="F6" s="41"/>
      <c r="G6" s="44"/>
      <c r="H6" s="24"/>
      <c r="I6" s="38" t="s">
        <v>12</v>
      </c>
      <c r="J6" s="45" t="s">
        <v>118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86" t="s">
        <v>27</v>
      </c>
      <c r="B13" s="87" t="s">
        <v>81</v>
      </c>
      <c r="C13" s="88" t="s">
        <v>82</v>
      </c>
      <c r="D13" s="89"/>
      <c r="E13" s="90"/>
      <c r="F13" s="8"/>
      <c r="G13" s="91"/>
      <c r="H13" s="7"/>
      <c r="I13" s="92"/>
      <c r="J13" s="7"/>
      <c r="K13" s="93"/>
      <c r="L13" s="94"/>
      <c r="M13" s="95" t="s">
        <v>94</v>
      </c>
      <c r="N13" s="96"/>
      <c r="O13" s="97"/>
    </row>
    <row r="14" spans="1:15" s="98" customFormat="1" ht="22.5">
      <c r="A14" s="99">
        <v>1</v>
      </c>
      <c r="B14" s="100" t="s">
        <v>137</v>
      </c>
      <c r="C14" s="101" t="s">
        <v>138</v>
      </c>
      <c r="D14" s="102" t="s">
        <v>85</v>
      </c>
      <c r="E14" s="103">
        <v>14500</v>
      </c>
      <c r="F14" s="17"/>
      <c r="G14" s="104">
        <f>E14*F14</f>
        <v>0</v>
      </c>
      <c r="H14" s="18"/>
      <c r="I14" s="104">
        <f t="shared" ref="I14" si="0">E14*H14</f>
        <v>0</v>
      </c>
      <c r="J14" s="170"/>
      <c r="K14" s="105">
        <f t="shared" ref="K14" si="1">E14*J14</f>
        <v>0</v>
      </c>
      <c r="L14" s="106"/>
      <c r="M14" s="107" t="s">
        <v>95</v>
      </c>
      <c r="N14" s="108" t="s">
        <v>113</v>
      </c>
      <c r="O14" s="109" t="s">
        <v>139</v>
      </c>
    </row>
    <row r="15" spans="1:15" s="98" customFormat="1">
      <c r="A15" s="99">
        <v>2</v>
      </c>
      <c r="B15" s="100" t="s">
        <v>83</v>
      </c>
      <c r="C15" s="101" t="s">
        <v>84</v>
      </c>
      <c r="D15" s="102" t="s">
        <v>85</v>
      </c>
      <c r="E15" s="110">
        <v>45300</v>
      </c>
      <c r="F15" s="9"/>
      <c r="G15" s="104">
        <f>E15*F15</f>
        <v>0</v>
      </c>
      <c r="H15" s="10"/>
      <c r="I15" s="104">
        <f t="shared" ref="I15" si="2">E15*H15</f>
        <v>0</v>
      </c>
      <c r="J15" s="170"/>
      <c r="K15" s="105">
        <f t="shared" ref="K15" si="3">E15*J15</f>
        <v>0</v>
      </c>
      <c r="L15" s="106"/>
      <c r="M15" s="111" t="s">
        <v>95</v>
      </c>
      <c r="N15" s="108" t="s">
        <v>113</v>
      </c>
      <c r="O15" s="109" t="s">
        <v>129</v>
      </c>
    </row>
    <row r="16" spans="1:15" s="98" customFormat="1">
      <c r="A16" s="99"/>
      <c r="B16" s="112"/>
      <c r="C16" s="113"/>
      <c r="D16" s="114"/>
      <c r="E16" s="110"/>
      <c r="F16" s="166"/>
      <c r="G16" s="115"/>
      <c r="H16" s="168"/>
      <c r="I16" s="115"/>
      <c r="J16" s="168"/>
      <c r="K16" s="116"/>
      <c r="L16" s="106"/>
      <c r="M16" s="117"/>
      <c r="N16" s="118"/>
      <c r="O16" s="119"/>
    </row>
    <row r="17" spans="1:15" s="98" customFormat="1">
      <c r="A17" s="120" t="s">
        <v>28</v>
      </c>
      <c r="B17" s="121" t="s">
        <v>86</v>
      </c>
      <c r="C17" s="122" t="s">
        <v>82</v>
      </c>
      <c r="D17" s="123"/>
      <c r="E17" s="124"/>
      <c r="F17" s="11"/>
      <c r="G17" s="125">
        <f>SUM(G14:G15)</f>
        <v>0</v>
      </c>
      <c r="H17" s="12"/>
      <c r="I17" s="125">
        <f>SUM(I14:I15)</f>
        <v>0</v>
      </c>
      <c r="J17" s="13"/>
      <c r="K17" s="126">
        <f>SUM(K14:K15)</f>
        <v>0</v>
      </c>
      <c r="L17" s="127"/>
      <c r="M17" s="128"/>
      <c r="N17" s="129"/>
      <c r="O17" s="130"/>
    </row>
    <row r="18" spans="1:15" s="98" customFormat="1" ht="37.5" customHeight="1">
      <c r="A18" s="86" t="s">
        <v>27</v>
      </c>
      <c r="B18" s="87">
        <v>1</v>
      </c>
      <c r="C18" s="88" t="s">
        <v>7</v>
      </c>
      <c r="D18" s="89"/>
      <c r="E18" s="90"/>
      <c r="F18" s="8"/>
      <c r="G18" s="91"/>
      <c r="H18" s="7"/>
      <c r="I18" s="92"/>
      <c r="J18" s="7"/>
      <c r="K18" s="93"/>
      <c r="L18" s="106"/>
      <c r="M18" s="111" t="s">
        <v>94</v>
      </c>
      <c r="N18" s="118"/>
      <c r="O18" s="131"/>
    </row>
    <row r="19" spans="1:15" s="98" customFormat="1" ht="31.5" customHeight="1">
      <c r="A19" s="99">
        <v>3</v>
      </c>
      <c r="B19" s="112">
        <v>113138</v>
      </c>
      <c r="C19" s="113" t="s">
        <v>87</v>
      </c>
      <c r="D19" s="114" t="s">
        <v>47</v>
      </c>
      <c r="E19" s="110">
        <v>3.5</v>
      </c>
      <c r="F19" s="9"/>
      <c r="G19" s="104">
        <f t="shared" ref="G19:G23" si="4">E19*F19</f>
        <v>0</v>
      </c>
      <c r="H19" s="10"/>
      <c r="I19" s="104">
        <f t="shared" ref="I19:I23" si="5">E19*H19</f>
        <v>0</v>
      </c>
      <c r="J19" s="170"/>
      <c r="K19" s="105">
        <f t="shared" ref="K19:K23" si="6">E19*J19</f>
        <v>0</v>
      </c>
      <c r="L19" s="106"/>
      <c r="M19" s="111" t="s">
        <v>95</v>
      </c>
      <c r="N19" s="108" t="s">
        <v>113</v>
      </c>
      <c r="O19" s="131" t="s">
        <v>96</v>
      </c>
    </row>
    <row r="20" spans="1:15" s="98" customFormat="1" ht="27" customHeight="1">
      <c r="A20" s="99">
        <v>4</v>
      </c>
      <c r="B20" s="112">
        <v>113328</v>
      </c>
      <c r="C20" s="113" t="s">
        <v>88</v>
      </c>
      <c r="D20" s="114" t="s">
        <v>47</v>
      </c>
      <c r="E20" s="110">
        <v>6.9</v>
      </c>
      <c r="F20" s="9"/>
      <c r="G20" s="104">
        <f t="shared" si="4"/>
        <v>0</v>
      </c>
      <c r="H20" s="10"/>
      <c r="I20" s="104">
        <f t="shared" si="5"/>
        <v>0</v>
      </c>
      <c r="J20" s="170"/>
      <c r="K20" s="105">
        <f t="shared" si="6"/>
        <v>0</v>
      </c>
      <c r="L20" s="106"/>
      <c r="M20" s="111" t="s">
        <v>95</v>
      </c>
      <c r="N20" s="108" t="s">
        <v>113</v>
      </c>
      <c r="O20" s="131" t="s">
        <v>114</v>
      </c>
    </row>
    <row r="21" spans="1:15" s="98" customFormat="1" ht="273" customHeight="1">
      <c r="A21" s="99">
        <v>5</v>
      </c>
      <c r="B21" s="112">
        <v>18110</v>
      </c>
      <c r="C21" s="113" t="s">
        <v>50</v>
      </c>
      <c r="D21" s="114" t="s">
        <v>48</v>
      </c>
      <c r="E21" s="110">
        <v>88</v>
      </c>
      <c r="F21" s="9"/>
      <c r="G21" s="104">
        <f t="shared" si="4"/>
        <v>0</v>
      </c>
      <c r="H21" s="10"/>
      <c r="I21" s="104">
        <f t="shared" si="5"/>
        <v>0</v>
      </c>
      <c r="J21" s="170"/>
      <c r="K21" s="105">
        <f t="shared" si="6"/>
        <v>0</v>
      </c>
      <c r="L21" s="106"/>
      <c r="M21" s="111" t="s">
        <v>95</v>
      </c>
      <c r="N21" s="108" t="s">
        <v>113</v>
      </c>
      <c r="O21" s="131" t="s">
        <v>97</v>
      </c>
    </row>
    <row r="22" spans="1:15" s="98" customFormat="1" ht="17.25" customHeight="1">
      <c r="A22" s="99">
        <v>6</v>
      </c>
      <c r="B22" s="112">
        <v>123838</v>
      </c>
      <c r="C22" s="113" t="s">
        <v>89</v>
      </c>
      <c r="D22" s="132" t="s">
        <v>47</v>
      </c>
      <c r="E22" s="110">
        <v>13.5</v>
      </c>
      <c r="F22" s="9"/>
      <c r="G22" s="104">
        <f t="shared" si="4"/>
        <v>0</v>
      </c>
      <c r="H22" s="10"/>
      <c r="I22" s="104">
        <f t="shared" si="5"/>
        <v>0</v>
      </c>
      <c r="J22" s="170"/>
      <c r="K22" s="105">
        <f t="shared" si="6"/>
        <v>0</v>
      </c>
      <c r="L22" s="106"/>
      <c r="M22" s="111" t="s">
        <v>95</v>
      </c>
      <c r="N22" s="108" t="s">
        <v>113</v>
      </c>
      <c r="O22" s="131" t="s">
        <v>98</v>
      </c>
    </row>
    <row r="23" spans="1:15" s="98" customFormat="1" ht="17.25" customHeight="1">
      <c r="A23" s="99">
        <v>7</v>
      </c>
      <c r="B23" s="112">
        <v>12383</v>
      </c>
      <c r="C23" s="113" t="s">
        <v>80</v>
      </c>
      <c r="D23" s="132" t="s">
        <v>47</v>
      </c>
      <c r="E23" s="110">
        <v>2</v>
      </c>
      <c r="F23" s="167"/>
      <c r="G23" s="104">
        <f t="shared" si="4"/>
        <v>0</v>
      </c>
      <c r="H23" s="10"/>
      <c r="I23" s="104">
        <f t="shared" si="5"/>
        <v>0</v>
      </c>
      <c r="J23" s="170"/>
      <c r="K23" s="105">
        <f t="shared" si="6"/>
        <v>0</v>
      </c>
      <c r="L23" s="106"/>
      <c r="M23" s="111" t="s">
        <v>95</v>
      </c>
      <c r="N23" s="108" t="s">
        <v>113</v>
      </c>
      <c r="O23" s="131" t="s">
        <v>115</v>
      </c>
    </row>
    <row r="24" spans="1:15" s="98" customFormat="1" ht="52.5" customHeight="1">
      <c r="A24" s="99">
        <v>8</v>
      </c>
      <c r="B24" s="112">
        <v>132418</v>
      </c>
      <c r="C24" s="113" t="s">
        <v>90</v>
      </c>
      <c r="D24" s="114" t="s">
        <v>47</v>
      </c>
      <c r="E24" s="110">
        <v>4.7</v>
      </c>
      <c r="F24" s="167"/>
      <c r="G24" s="104">
        <f>E24*F24</f>
        <v>0</v>
      </c>
      <c r="H24" s="10"/>
      <c r="I24" s="104">
        <f>E24*H24</f>
        <v>0</v>
      </c>
      <c r="J24" s="170"/>
      <c r="K24" s="105">
        <f>E24*J24</f>
        <v>0</v>
      </c>
      <c r="L24" s="106"/>
      <c r="M24" s="111" t="s">
        <v>95</v>
      </c>
      <c r="N24" s="108" t="s">
        <v>113</v>
      </c>
      <c r="O24" s="131" t="s">
        <v>115</v>
      </c>
    </row>
    <row r="25" spans="1:15" s="98" customFormat="1" ht="45">
      <c r="A25" s="99">
        <v>9</v>
      </c>
      <c r="B25" s="134">
        <v>175411</v>
      </c>
      <c r="C25" s="113" t="s">
        <v>68</v>
      </c>
      <c r="D25" s="114" t="s">
        <v>47</v>
      </c>
      <c r="E25" s="110">
        <v>0.91</v>
      </c>
      <c r="F25" s="167"/>
      <c r="G25" s="104">
        <f t="shared" ref="G25" si="7">E25*F25</f>
        <v>0</v>
      </c>
      <c r="H25" s="10"/>
      <c r="I25" s="104">
        <f>E25*H25</f>
        <v>0</v>
      </c>
      <c r="J25" s="170"/>
      <c r="K25" s="105">
        <f t="shared" ref="K25" si="8">E25*J25</f>
        <v>0</v>
      </c>
      <c r="L25" s="106"/>
      <c r="M25" s="111" t="s">
        <v>95</v>
      </c>
      <c r="N25" s="135" t="s">
        <v>113</v>
      </c>
      <c r="O25" s="136" t="s">
        <v>99</v>
      </c>
    </row>
    <row r="26" spans="1:15" s="98" customFormat="1">
      <c r="A26" s="137"/>
      <c r="B26" s="133"/>
      <c r="C26" s="138"/>
      <c r="D26" s="133"/>
      <c r="E26" s="139"/>
      <c r="F26" s="167"/>
      <c r="G26" s="140"/>
      <c r="H26" s="169"/>
      <c r="I26" s="140"/>
      <c r="J26" s="169"/>
      <c r="K26" s="141"/>
      <c r="L26" s="106"/>
      <c r="M26" s="117"/>
      <c r="N26" s="118"/>
      <c r="O26" s="142"/>
    </row>
    <row r="27" spans="1:15" s="98" customFormat="1">
      <c r="A27" s="120" t="s">
        <v>28</v>
      </c>
      <c r="B27" s="121" t="s">
        <v>29</v>
      </c>
      <c r="C27" s="122" t="str">
        <f>C18</f>
        <v xml:space="preserve">Zemní práce </v>
      </c>
      <c r="D27" s="123"/>
      <c r="E27" s="124"/>
      <c r="F27" s="11"/>
      <c r="G27" s="125">
        <f>SUM(G19:G25)</f>
        <v>0</v>
      </c>
      <c r="H27" s="12"/>
      <c r="I27" s="125">
        <f>SUM(I19:I25)</f>
        <v>0</v>
      </c>
      <c r="J27" s="13"/>
      <c r="K27" s="126">
        <f>SUM(K19:K25)</f>
        <v>0</v>
      </c>
      <c r="L27" s="127"/>
      <c r="M27" s="128"/>
      <c r="N27" s="129"/>
      <c r="O27" s="130"/>
    </row>
    <row r="28" spans="1:15" s="98" customFormat="1">
      <c r="A28" s="86" t="s">
        <v>27</v>
      </c>
      <c r="B28" s="87" t="s">
        <v>30</v>
      </c>
      <c r="C28" s="88" t="s">
        <v>31</v>
      </c>
      <c r="D28" s="89"/>
      <c r="E28" s="90"/>
      <c r="F28" s="8"/>
      <c r="G28" s="92"/>
      <c r="H28" s="7"/>
      <c r="I28" s="92"/>
      <c r="J28" s="7"/>
      <c r="K28" s="93"/>
      <c r="L28" s="94"/>
      <c r="M28" s="143" t="s">
        <v>94</v>
      </c>
      <c r="N28" s="118"/>
      <c r="O28" s="142"/>
    </row>
    <row r="29" spans="1:15" s="98" customFormat="1" ht="33.75">
      <c r="A29" s="99">
        <v>10</v>
      </c>
      <c r="B29" s="100">
        <v>21152</v>
      </c>
      <c r="C29" s="100" t="s">
        <v>51</v>
      </c>
      <c r="D29" s="102" t="s">
        <v>47</v>
      </c>
      <c r="E29" s="110">
        <v>4.7</v>
      </c>
      <c r="F29" s="167"/>
      <c r="G29" s="104">
        <f>E29*F29</f>
        <v>0</v>
      </c>
      <c r="H29" s="10"/>
      <c r="I29" s="104">
        <f>E29*H29</f>
        <v>0</v>
      </c>
      <c r="J29" s="170"/>
      <c r="K29" s="105">
        <f>E29*J29</f>
        <v>0</v>
      </c>
      <c r="L29" s="106"/>
      <c r="M29" s="111" t="s">
        <v>95</v>
      </c>
      <c r="N29" s="108" t="s">
        <v>113</v>
      </c>
      <c r="O29" s="131" t="s">
        <v>100</v>
      </c>
    </row>
    <row r="30" spans="1:15" s="98" customFormat="1">
      <c r="A30" s="99">
        <v>11</v>
      </c>
      <c r="B30" s="100">
        <v>21197</v>
      </c>
      <c r="C30" s="100" t="s">
        <v>52</v>
      </c>
      <c r="D30" s="102" t="s">
        <v>48</v>
      </c>
      <c r="E30" s="110">
        <v>29.4</v>
      </c>
      <c r="F30" s="167"/>
      <c r="G30" s="104">
        <f>E30*F30</f>
        <v>0</v>
      </c>
      <c r="H30" s="10"/>
      <c r="I30" s="104">
        <f>E30*H30</f>
        <v>0</v>
      </c>
      <c r="J30" s="170"/>
      <c r="K30" s="105">
        <f>E30*J30</f>
        <v>0</v>
      </c>
      <c r="L30" s="106"/>
      <c r="M30" s="111" t="s">
        <v>95</v>
      </c>
      <c r="N30" s="108" t="s">
        <v>113</v>
      </c>
      <c r="O30" s="131" t="s">
        <v>130</v>
      </c>
    </row>
    <row r="31" spans="1:15" s="98" customFormat="1" ht="180">
      <c r="A31" s="99">
        <v>12</v>
      </c>
      <c r="B31" s="112">
        <v>272313</v>
      </c>
      <c r="C31" s="100" t="s">
        <v>53</v>
      </c>
      <c r="D31" s="102" t="s">
        <v>47</v>
      </c>
      <c r="E31" s="110">
        <v>1.51</v>
      </c>
      <c r="F31" s="167"/>
      <c r="G31" s="104">
        <f>E31*F31</f>
        <v>0</v>
      </c>
      <c r="H31" s="10"/>
      <c r="I31" s="104">
        <f>E31*H31</f>
        <v>0</v>
      </c>
      <c r="J31" s="170"/>
      <c r="K31" s="105">
        <f>E31*J31</f>
        <v>0</v>
      </c>
      <c r="L31" s="106"/>
      <c r="M31" s="111" t="s">
        <v>95</v>
      </c>
      <c r="N31" s="108" t="s">
        <v>113</v>
      </c>
      <c r="O31" s="131" t="s">
        <v>101</v>
      </c>
    </row>
    <row r="32" spans="1:15" s="98" customFormat="1">
      <c r="A32" s="99"/>
      <c r="B32" s="134"/>
      <c r="C32" s="100"/>
      <c r="D32" s="144"/>
      <c r="E32" s="139"/>
      <c r="F32" s="167"/>
      <c r="G32" s="140"/>
      <c r="H32" s="169"/>
      <c r="I32" s="140"/>
      <c r="J32" s="169"/>
      <c r="K32" s="141"/>
      <c r="L32" s="106"/>
      <c r="M32" s="145"/>
      <c r="N32" s="118"/>
      <c r="O32" s="142"/>
    </row>
    <row r="33" spans="1:15" s="98" customFormat="1">
      <c r="A33" s="120" t="s">
        <v>28</v>
      </c>
      <c r="B33" s="121" t="s">
        <v>32</v>
      </c>
      <c r="C33" s="122" t="str">
        <f>C28</f>
        <v>Základy</v>
      </c>
      <c r="D33" s="123"/>
      <c r="E33" s="124"/>
      <c r="F33" s="11"/>
      <c r="G33" s="125">
        <f>SUM(G29:G31)</f>
        <v>0</v>
      </c>
      <c r="H33" s="12"/>
      <c r="I33" s="125">
        <f>SUM(I29:I31)</f>
        <v>0</v>
      </c>
      <c r="J33" s="13"/>
      <c r="K33" s="126">
        <f>SUM(K29:K31)</f>
        <v>0</v>
      </c>
      <c r="L33" s="127"/>
      <c r="M33" s="128"/>
      <c r="N33" s="129"/>
      <c r="O33" s="130"/>
    </row>
    <row r="34" spans="1:15" s="98" customFormat="1">
      <c r="A34" s="86" t="s">
        <v>27</v>
      </c>
      <c r="B34" s="87" t="s">
        <v>33</v>
      </c>
      <c r="C34" s="88" t="s">
        <v>35</v>
      </c>
      <c r="D34" s="89"/>
      <c r="E34" s="90"/>
      <c r="F34" s="8"/>
      <c r="G34" s="92"/>
      <c r="H34" s="7"/>
      <c r="I34" s="92"/>
      <c r="J34" s="7"/>
      <c r="K34" s="93"/>
      <c r="L34" s="106"/>
      <c r="M34" s="111" t="s">
        <v>94</v>
      </c>
      <c r="N34" s="118"/>
      <c r="O34" s="142"/>
    </row>
    <row r="35" spans="1:15" s="98" customFormat="1" ht="33.75">
      <c r="A35" s="99">
        <v>13</v>
      </c>
      <c r="B35" s="100" t="s">
        <v>123</v>
      </c>
      <c r="C35" s="101" t="s">
        <v>124</v>
      </c>
      <c r="D35" s="102" t="s">
        <v>47</v>
      </c>
      <c r="E35" s="110">
        <v>23.5</v>
      </c>
      <c r="F35" s="9"/>
      <c r="G35" s="104">
        <f t="shared" ref="G35" si="9">E35*F35</f>
        <v>0</v>
      </c>
      <c r="H35" s="10"/>
      <c r="I35" s="104">
        <f t="shared" ref="I35" si="10">E35*H35</f>
        <v>0</v>
      </c>
      <c r="J35" s="170"/>
      <c r="K35" s="105">
        <f t="shared" ref="K35" si="11">E35*J35</f>
        <v>0</v>
      </c>
      <c r="L35" s="133"/>
      <c r="M35" s="107" t="s">
        <v>95</v>
      </c>
      <c r="N35" s="118" t="s">
        <v>113</v>
      </c>
      <c r="O35" s="142" t="s">
        <v>128</v>
      </c>
    </row>
    <row r="36" spans="1:15" s="98" customFormat="1" ht="168.75">
      <c r="A36" s="99">
        <v>14</v>
      </c>
      <c r="B36" s="100" t="s">
        <v>54</v>
      </c>
      <c r="C36" s="101" t="s">
        <v>55</v>
      </c>
      <c r="D36" s="102" t="s">
        <v>47</v>
      </c>
      <c r="E36" s="110">
        <v>20.100000000000001</v>
      </c>
      <c r="F36" s="9"/>
      <c r="G36" s="104">
        <f t="shared" ref="G36:G41" si="12">E36*F36</f>
        <v>0</v>
      </c>
      <c r="H36" s="10"/>
      <c r="I36" s="104">
        <f t="shared" ref="I36:I41" si="13">E36*H36</f>
        <v>0</v>
      </c>
      <c r="J36" s="170"/>
      <c r="K36" s="105">
        <f t="shared" ref="K36:K41" si="14">E36*J36</f>
        <v>0</v>
      </c>
      <c r="L36" s="106"/>
      <c r="M36" s="111" t="s">
        <v>95</v>
      </c>
      <c r="N36" s="108" t="s">
        <v>0</v>
      </c>
      <c r="O36" s="131" t="s">
        <v>102</v>
      </c>
    </row>
    <row r="37" spans="1:15" s="98" customFormat="1" ht="36.75" customHeight="1">
      <c r="A37" s="99">
        <v>15</v>
      </c>
      <c r="B37" s="100" t="s">
        <v>56</v>
      </c>
      <c r="C37" s="101" t="s">
        <v>57</v>
      </c>
      <c r="D37" s="102" t="s">
        <v>48</v>
      </c>
      <c r="E37" s="110">
        <v>110.5</v>
      </c>
      <c r="F37" s="9"/>
      <c r="G37" s="104">
        <f t="shared" si="12"/>
        <v>0</v>
      </c>
      <c r="H37" s="10"/>
      <c r="I37" s="104">
        <f t="shared" si="13"/>
        <v>0</v>
      </c>
      <c r="J37" s="170"/>
      <c r="K37" s="105">
        <f t="shared" si="14"/>
        <v>0</v>
      </c>
      <c r="L37" s="106"/>
      <c r="M37" s="111" t="s">
        <v>95</v>
      </c>
      <c r="N37" s="108" t="s">
        <v>0</v>
      </c>
      <c r="O37" s="131" t="s">
        <v>103</v>
      </c>
    </row>
    <row r="38" spans="1:15" s="98" customFormat="1" ht="33.75">
      <c r="A38" s="99">
        <v>16</v>
      </c>
      <c r="B38" s="146" t="s">
        <v>58</v>
      </c>
      <c r="C38" s="101" t="s">
        <v>59</v>
      </c>
      <c r="D38" s="102" t="s">
        <v>47</v>
      </c>
      <c r="E38" s="110">
        <v>3.9</v>
      </c>
      <c r="F38" s="9"/>
      <c r="G38" s="104">
        <f t="shared" si="12"/>
        <v>0</v>
      </c>
      <c r="H38" s="10"/>
      <c r="I38" s="104">
        <f t="shared" si="13"/>
        <v>0</v>
      </c>
      <c r="J38" s="170"/>
      <c r="K38" s="105">
        <f t="shared" si="14"/>
        <v>0</v>
      </c>
      <c r="L38" s="106"/>
      <c r="M38" s="111" t="s">
        <v>95</v>
      </c>
      <c r="N38" s="108" t="s">
        <v>113</v>
      </c>
      <c r="O38" s="131" t="s">
        <v>104</v>
      </c>
    </row>
    <row r="39" spans="1:15" s="98" customFormat="1">
      <c r="A39" s="99">
        <v>17</v>
      </c>
      <c r="B39" s="146" t="s">
        <v>60</v>
      </c>
      <c r="C39" s="101" t="s">
        <v>61</v>
      </c>
      <c r="D39" s="102" t="s">
        <v>47</v>
      </c>
      <c r="E39" s="110">
        <v>2.9</v>
      </c>
      <c r="F39" s="9"/>
      <c r="G39" s="104">
        <f t="shared" si="12"/>
        <v>0</v>
      </c>
      <c r="H39" s="10"/>
      <c r="I39" s="104">
        <f t="shared" si="13"/>
        <v>0</v>
      </c>
      <c r="J39" s="170"/>
      <c r="K39" s="105">
        <f t="shared" si="14"/>
        <v>0</v>
      </c>
      <c r="L39" s="106"/>
      <c r="M39" s="111" t="s">
        <v>95</v>
      </c>
      <c r="N39" s="108" t="s">
        <v>113</v>
      </c>
      <c r="O39" s="131" t="s">
        <v>131</v>
      </c>
    </row>
    <row r="40" spans="1:15" s="98" customFormat="1" ht="90">
      <c r="A40" s="99">
        <v>18</v>
      </c>
      <c r="B40" s="112" t="s">
        <v>76</v>
      </c>
      <c r="C40" s="113" t="s">
        <v>77</v>
      </c>
      <c r="D40" s="102" t="s">
        <v>47</v>
      </c>
      <c r="E40" s="110">
        <v>2.5</v>
      </c>
      <c r="F40" s="9"/>
      <c r="G40" s="104">
        <f t="shared" si="12"/>
        <v>0</v>
      </c>
      <c r="H40" s="10"/>
      <c r="I40" s="104">
        <f t="shared" si="13"/>
        <v>0</v>
      </c>
      <c r="J40" s="170"/>
      <c r="K40" s="105">
        <f t="shared" si="14"/>
        <v>0</v>
      </c>
      <c r="L40" s="106"/>
      <c r="M40" s="111" t="s">
        <v>95</v>
      </c>
      <c r="N40" s="108" t="s">
        <v>113</v>
      </c>
      <c r="O40" s="131" t="s">
        <v>105</v>
      </c>
    </row>
    <row r="41" spans="1:15" s="98" customFormat="1" ht="25.5" customHeight="1">
      <c r="A41" s="99">
        <v>19</v>
      </c>
      <c r="B41" s="112" t="s">
        <v>78</v>
      </c>
      <c r="C41" s="113" t="s">
        <v>79</v>
      </c>
      <c r="D41" s="102" t="s">
        <v>47</v>
      </c>
      <c r="E41" s="110">
        <v>2.1</v>
      </c>
      <c r="F41" s="9"/>
      <c r="G41" s="104">
        <f t="shared" si="12"/>
        <v>0</v>
      </c>
      <c r="H41" s="10"/>
      <c r="I41" s="104">
        <f t="shared" si="13"/>
        <v>0</v>
      </c>
      <c r="J41" s="170"/>
      <c r="K41" s="105">
        <f t="shared" si="14"/>
        <v>0</v>
      </c>
      <c r="L41" s="106"/>
      <c r="M41" s="111" t="s">
        <v>95</v>
      </c>
      <c r="N41" s="108" t="s">
        <v>113</v>
      </c>
      <c r="O41" s="131" t="s">
        <v>116</v>
      </c>
    </row>
    <row r="42" spans="1:15" s="98" customFormat="1">
      <c r="A42" s="99">
        <v>20</v>
      </c>
      <c r="B42" s="147">
        <v>58920</v>
      </c>
      <c r="C42" s="148" t="s">
        <v>62</v>
      </c>
      <c r="D42" s="149" t="s">
        <v>46</v>
      </c>
      <c r="E42" s="110">
        <v>9</v>
      </c>
      <c r="F42" s="167"/>
      <c r="G42" s="104">
        <f>E42*F42</f>
        <v>0</v>
      </c>
      <c r="H42" s="10"/>
      <c r="I42" s="104">
        <f>E42*H42</f>
        <v>0</v>
      </c>
      <c r="J42" s="170"/>
      <c r="K42" s="105">
        <f>E42*J42</f>
        <v>0</v>
      </c>
      <c r="L42" s="106"/>
      <c r="M42" s="111" t="s">
        <v>95</v>
      </c>
      <c r="N42" s="108" t="s">
        <v>113</v>
      </c>
      <c r="O42" s="131" t="s">
        <v>106</v>
      </c>
    </row>
    <row r="43" spans="1:15" s="98" customFormat="1">
      <c r="A43" s="137"/>
      <c r="B43" s="133"/>
      <c r="C43" s="138"/>
      <c r="D43" s="133"/>
      <c r="E43" s="139"/>
      <c r="F43" s="167"/>
      <c r="G43" s="140"/>
      <c r="H43" s="169"/>
      <c r="I43" s="140"/>
      <c r="J43" s="169"/>
      <c r="K43" s="141"/>
      <c r="L43" s="106"/>
      <c r="M43" s="145"/>
      <c r="N43" s="118"/>
      <c r="O43" s="142"/>
    </row>
    <row r="44" spans="1:15" s="98" customFormat="1">
      <c r="A44" s="120" t="s">
        <v>28</v>
      </c>
      <c r="B44" s="121" t="s">
        <v>34</v>
      </c>
      <c r="C44" s="122" t="str">
        <f>C34</f>
        <v>Komunikace</v>
      </c>
      <c r="D44" s="123"/>
      <c r="E44" s="124"/>
      <c r="F44" s="11"/>
      <c r="G44" s="125">
        <f>SUM(G35:G42)</f>
        <v>0</v>
      </c>
      <c r="H44" s="12"/>
      <c r="I44" s="125">
        <f>SUM(I35:I42)</f>
        <v>0</v>
      </c>
      <c r="J44" s="13"/>
      <c r="K44" s="126">
        <f>SUM(K35:K42)</f>
        <v>0</v>
      </c>
      <c r="L44" s="127"/>
      <c r="M44" s="128"/>
      <c r="N44" s="129"/>
      <c r="O44" s="130"/>
    </row>
    <row r="45" spans="1:15" s="98" customFormat="1">
      <c r="A45" s="86" t="s">
        <v>27</v>
      </c>
      <c r="B45" s="87" t="s">
        <v>36</v>
      </c>
      <c r="C45" s="88" t="s">
        <v>40</v>
      </c>
      <c r="D45" s="89"/>
      <c r="E45" s="90"/>
      <c r="F45" s="8"/>
      <c r="G45" s="92"/>
      <c r="H45" s="7"/>
      <c r="I45" s="92"/>
      <c r="J45" s="7"/>
      <c r="K45" s="93"/>
      <c r="L45" s="94"/>
      <c r="M45" s="143" t="s">
        <v>94</v>
      </c>
      <c r="N45" s="118"/>
      <c r="O45" s="142"/>
    </row>
    <row r="46" spans="1:15" s="98" customFormat="1" ht="202.5">
      <c r="A46" s="99">
        <v>21</v>
      </c>
      <c r="B46" s="100" t="s">
        <v>140</v>
      </c>
      <c r="C46" s="101" t="s">
        <v>141</v>
      </c>
      <c r="D46" s="102" t="s">
        <v>46</v>
      </c>
      <c r="E46" s="103">
        <v>18.2</v>
      </c>
      <c r="F46" s="167"/>
      <c r="G46" s="104">
        <f>E46*F46</f>
        <v>0</v>
      </c>
      <c r="H46" s="18"/>
      <c r="I46" s="104">
        <f>E46*H46</f>
        <v>0</v>
      </c>
      <c r="J46" s="170"/>
      <c r="K46" s="105">
        <f>E46*J46</f>
        <v>0</v>
      </c>
      <c r="L46" s="106"/>
      <c r="M46" s="107" t="s">
        <v>95</v>
      </c>
      <c r="N46" s="108" t="s">
        <v>113</v>
      </c>
      <c r="O46" s="131" t="s">
        <v>142</v>
      </c>
    </row>
    <row r="47" spans="1:15" s="98" customFormat="1" ht="180">
      <c r="A47" s="99">
        <v>22</v>
      </c>
      <c r="B47" s="147">
        <v>875332</v>
      </c>
      <c r="C47" s="101" t="s">
        <v>63</v>
      </c>
      <c r="D47" s="149" t="s">
        <v>46</v>
      </c>
      <c r="E47" s="110">
        <v>28</v>
      </c>
      <c r="F47" s="167"/>
      <c r="G47" s="104">
        <f>E47*F47</f>
        <v>0</v>
      </c>
      <c r="H47" s="10"/>
      <c r="I47" s="104">
        <f>E47*H47</f>
        <v>0</v>
      </c>
      <c r="J47" s="170"/>
      <c r="K47" s="105">
        <f>E47*J47</f>
        <v>0</v>
      </c>
      <c r="L47" s="106"/>
      <c r="M47" s="111" t="s">
        <v>95</v>
      </c>
      <c r="N47" s="108" t="s">
        <v>113</v>
      </c>
      <c r="O47" s="142" t="s">
        <v>107</v>
      </c>
    </row>
    <row r="48" spans="1:15" s="98" customFormat="1" ht="112.5">
      <c r="A48" s="99">
        <v>23</v>
      </c>
      <c r="B48" s="147">
        <v>89536</v>
      </c>
      <c r="C48" s="101" t="s">
        <v>64</v>
      </c>
      <c r="D48" s="149" t="s">
        <v>49</v>
      </c>
      <c r="E48" s="110">
        <v>1</v>
      </c>
      <c r="F48" s="167"/>
      <c r="G48" s="104">
        <f t="shared" ref="G48:G50" si="15">E48*F48</f>
        <v>0</v>
      </c>
      <c r="H48" s="10"/>
      <c r="I48" s="104">
        <f t="shared" ref="I48:I50" si="16">E48*H48</f>
        <v>0</v>
      </c>
      <c r="J48" s="170"/>
      <c r="K48" s="105">
        <f t="shared" ref="K48:K50" si="17">E48*J48</f>
        <v>0</v>
      </c>
      <c r="L48" s="106"/>
      <c r="M48" s="111" t="s">
        <v>95</v>
      </c>
      <c r="N48" s="108" t="s">
        <v>113</v>
      </c>
      <c r="O48" s="142" t="s">
        <v>108</v>
      </c>
    </row>
    <row r="49" spans="1:15" s="98" customFormat="1" ht="45">
      <c r="A49" s="99">
        <v>24</v>
      </c>
      <c r="B49" s="147">
        <v>895813</v>
      </c>
      <c r="C49" s="101" t="s">
        <v>65</v>
      </c>
      <c r="D49" s="149" t="s">
        <v>49</v>
      </c>
      <c r="E49" s="110">
        <v>1</v>
      </c>
      <c r="F49" s="167"/>
      <c r="G49" s="104">
        <f t="shared" si="15"/>
        <v>0</v>
      </c>
      <c r="H49" s="10"/>
      <c r="I49" s="104">
        <f t="shared" si="16"/>
        <v>0</v>
      </c>
      <c r="J49" s="170"/>
      <c r="K49" s="105">
        <f t="shared" si="17"/>
        <v>0</v>
      </c>
      <c r="L49" s="106"/>
      <c r="M49" s="111" t="s">
        <v>95</v>
      </c>
      <c r="N49" s="108" t="s">
        <v>113</v>
      </c>
      <c r="O49" s="142" t="s">
        <v>109</v>
      </c>
    </row>
    <row r="50" spans="1:15" s="98" customFormat="1">
      <c r="A50" s="99">
        <v>25</v>
      </c>
      <c r="B50" s="147">
        <v>895823</v>
      </c>
      <c r="C50" s="101" t="s">
        <v>66</v>
      </c>
      <c r="D50" s="149" t="s">
        <v>49</v>
      </c>
      <c r="E50" s="110">
        <v>1</v>
      </c>
      <c r="F50" s="167"/>
      <c r="G50" s="104">
        <f t="shared" si="15"/>
        <v>0</v>
      </c>
      <c r="H50" s="10"/>
      <c r="I50" s="104">
        <f t="shared" si="16"/>
        <v>0</v>
      </c>
      <c r="J50" s="170"/>
      <c r="K50" s="105">
        <f t="shared" si="17"/>
        <v>0</v>
      </c>
      <c r="L50" s="106"/>
      <c r="M50" s="111" t="s">
        <v>95</v>
      </c>
      <c r="N50" s="108" t="s">
        <v>113</v>
      </c>
      <c r="O50" s="131" t="s">
        <v>132</v>
      </c>
    </row>
    <row r="51" spans="1:15" s="98" customFormat="1">
      <c r="A51" s="137"/>
      <c r="B51" s="133"/>
      <c r="C51" s="138"/>
      <c r="D51" s="133"/>
      <c r="E51" s="139"/>
      <c r="F51" s="167"/>
      <c r="G51" s="140"/>
      <c r="H51" s="169"/>
      <c r="I51" s="140"/>
      <c r="J51" s="169"/>
      <c r="K51" s="141"/>
      <c r="L51" s="106"/>
      <c r="M51" s="111"/>
      <c r="N51" s="118"/>
      <c r="O51" s="142"/>
    </row>
    <row r="52" spans="1:15" s="98" customFormat="1">
      <c r="A52" s="120" t="s">
        <v>28</v>
      </c>
      <c r="B52" s="121" t="s">
        <v>39</v>
      </c>
      <c r="C52" s="122" t="str">
        <f>C45</f>
        <v>Trubní vedení</v>
      </c>
      <c r="D52" s="123"/>
      <c r="E52" s="124"/>
      <c r="F52" s="11"/>
      <c r="G52" s="125">
        <f>SUM(G46:G50)</f>
        <v>0</v>
      </c>
      <c r="H52" s="12"/>
      <c r="I52" s="125">
        <f>SUM(I46:I50)</f>
        <v>0</v>
      </c>
      <c r="J52" s="13"/>
      <c r="K52" s="126">
        <f>SUM(K46:K50)</f>
        <v>0</v>
      </c>
      <c r="L52" s="127"/>
      <c r="M52" s="128"/>
      <c r="N52" s="129"/>
      <c r="O52" s="130"/>
    </row>
    <row r="53" spans="1:15" s="98" customFormat="1">
      <c r="A53" s="86" t="s">
        <v>27</v>
      </c>
      <c r="B53" s="87" t="s">
        <v>38</v>
      </c>
      <c r="C53" s="88" t="s">
        <v>41</v>
      </c>
      <c r="D53" s="89"/>
      <c r="E53" s="90"/>
      <c r="F53" s="8"/>
      <c r="G53" s="92"/>
      <c r="H53" s="7"/>
      <c r="I53" s="92"/>
      <c r="J53" s="7"/>
      <c r="K53" s="93"/>
      <c r="L53" s="106"/>
      <c r="M53" s="111" t="s">
        <v>94</v>
      </c>
      <c r="N53" s="118"/>
      <c r="O53" s="142"/>
    </row>
    <row r="54" spans="1:15" s="98" customFormat="1" ht="112.5">
      <c r="A54" s="99">
        <v>26</v>
      </c>
      <c r="B54" s="146">
        <v>921410</v>
      </c>
      <c r="C54" s="101" t="s">
        <v>69</v>
      </c>
      <c r="D54" s="102" t="s">
        <v>46</v>
      </c>
      <c r="E54" s="110">
        <v>6.6</v>
      </c>
      <c r="F54" s="167"/>
      <c r="G54" s="104">
        <f t="shared" ref="G54" si="18">E54*F54</f>
        <v>0</v>
      </c>
      <c r="H54" s="10"/>
      <c r="I54" s="104">
        <f t="shared" ref="I54" si="19">E54*H54</f>
        <v>0</v>
      </c>
      <c r="J54" s="170"/>
      <c r="K54" s="105">
        <f t="shared" ref="K54" si="20">E54*J54</f>
        <v>0</v>
      </c>
      <c r="L54" s="106"/>
      <c r="M54" s="111" t="s">
        <v>95</v>
      </c>
      <c r="N54" s="108" t="s">
        <v>113</v>
      </c>
      <c r="O54" s="131" t="s">
        <v>110</v>
      </c>
    </row>
    <row r="55" spans="1:15" s="98" customFormat="1">
      <c r="A55" s="99">
        <v>27</v>
      </c>
      <c r="B55" s="146" t="s">
        <v>121</v>
      </c>
      <c r="C55" s="101" t="s">
        <v>122</v>
      </c>
      <c r="D55" s="102" t="s">
        <v>46</v>
      </c>
      <c r="E55" s="110">
        <v>7</v>
      </c>
      <c r="F55" s="167"/>
      <c r="G55" s="104">
        <f t="shared" ref="G55" si="21">E55*F55</f>
        <v>0</v>
      </c>
      <c r="H55" s="10"/>
      <c r="I55" s="104">
        <f t="shared" ref="I55" si="22">E55*H55</f>
        <v>0</v>
      </c>
      <c r="J55" s="170"/>
      <c r="K55" s="105">
        <f t="shared" ref="K55" si="23">E55*J55</f>
        <v>0</v>
      </c>
      <c r="L55" s="106"/>
      <c r="M55" s="111" t="s">
        <v>95</v>
      </c>
      <c r="N55" s="108" t="s">
        <v>113</v>
      </c>
      <c r="O55" s="131"/>
    </row>
    <row r="56" spans="1:15" s="98" customFormat="1" ht="33.75">
      <c r="A56" s="99">
        <v>28</v>
      </c>
      <c r="B56" s="100" t="s">
        <v>119</v>
      </c>
      <c r="C56" s="101" t="s">
        <v>120</v>
      </c>
      <c r="D56" s="102" t="s">
        <v>48</v>
      </c>
      <c r="E56" s="110">
        <v>24</v>
      </c>
      <c r="F56" s="167"/>
      <c r="G56" s="104">
        <f>E56*F56</f>
        <v>0</v>
      </c>
      <c r="H56" s="10"/>
      <c r="I56" s="104">
        <f>E56*H56</f>
        <v>0</v>
      </c>
      <c r="J56" s="170"/>
      <c r="K56" s="105">
        <f>E56*J56</f>
        <v>0</v>
      </c>
      <c r="L56" s="106"/>
      <c r="M56" s="111" t="s">
        <v>95</v>
      </c>
      <c r="N56" s="108" t="s">
        <v>113</v>
      </c>
      <c r="O56" s="131" t="s">
        <v>111</v>
      </c>
    </row>
    <row r="57" spans="1:15" s="98" customFormat="1" ht="45">
      <c r="A57" s="99">
        <v>29</v>
      </c>
      <c r="B57" s="100" t="s">
        <v>125</v>
      </c>
      <c r="C57" s="101" t="s">
        <v>126</v>
      </c>
      <c r="D57" s="102" t="s">
        <v>47</v>
      </c>
      <c r="E57" s="110">
        <v>19.5</v>
      </c>
      <c r="F57" s="167"/>
      <c r="G57" s="104">
        <f>E57*F57</f>
        <v>0</v>
      </c>
      <c r="H57" s="10"/>
      <c r="I57" s="104">
        <f>E57*H57</f>
        <v>0</v>
      </c>
      <c r="J57" s="170"/>
      <c r="K57" s="105">
        <f>E57*J57</f>
        <v>0</v>
      </c>
      <c r="L57" s="106"/>
      <c r="M57" s="111" t="s">
        <v>95</v>
      </c>
      <c r="N57" s="108" t="s">
        <v>113</v>
      </c>
      <c r="O57" s="131" t="s">
        <v>127</v>
      </c>
    </row>
    <row r="58" spans="1:15" s="98" customFormat="1">
      <c r="A58" s="99"/>
      <c r="B58" s="147"/>
      <c r="C58" s="150"/>
      <c r="D58" s="149"/>
      <c r="E58" s="139"/>
      <c r="F58" s="167"/>
      <c r="G58" s="140"/>
      <c r="H58" s="169"/>
      <c r="I58" s="140"/>
      <c r="J58" s="169"/>
      <c r="K58" s="141"/>
      <c r="L58" s="106"/>
      <c r="M58" s="145"/>
      <c r="N58" s="118"/>
      <c r="O58" s="142"/>
    </row>
    <row r="59" spans="1:15" s="98" customFormat="1">
      <c r="A59" s="120" t="s">
        <v>28</v>
      </c>
      <c r="B59" s="121" t="s">
        <v>37</v>
      </c>
      <c r="C59" s="122" t="str">
        <f>C53</f>
        <v>Ostatní konstrukce a práce, bourání</v>
      </c>
      <c r="D59" s="123"/>
      <c r="E59" s="124"/>
      <c r="F59" s="11"/>
      <c r="G59" s="125">
        <f>SUM(G54:G57)</f>
        <v>0</v>
      </c>
      <c r="H59" s="12"/>
      <c r="I59" s="125">
        <f>SUM(I54:I57)</f>
        <v>0</v>
      </c>
      <c r="J59" s="13"/>
      <c r="K59" s="126">
        <f>SUM(K54:K57)</f>
        <v>0</v>
      </c>
      <c r="L59" s="127"/>
      <c r="M59" s="128"/>
      <c r="N59" s="129"/>
      <c r="O59" s="130"/>
    </row>
    <row r="60" spans="1:15" s="98" customFormat="1">
      <c r="A60" s="86" t="s">
        <v>27</v>
      </c>
      <c r="B60" s="87" t="s">
        <v>43</v>
      </c>
      <c r="C60" s="88" t="s">
        <v>42</v>
      </c>
      <c r="D60" s="89"/>
      <c r="E60" s="90"/>
      <c r="F60" s="8"/>
      <c r="G60" s="92"/>
      <c r="H60" s="7"/>
      <c r="I60" s="92"/>
      <c r="J60" s="7"/>
      <c r="K60" s="93"/>
      <c r="L60" s="94"/>
      <c r="M60" s="143" t="s">
        <v>94</v>
      </c>
      <c r="N60" s="118"/>
      <c r="O60" s="142"/>
    </row>
    <row r="61" spans="1:15" s="98" customFormat="1" ht="67.5">
      <c r="A61" s="99">
        <v>30</v>
      </c>
      <c r="B61" s="146" t="s">
        <v>70</v>
      </c>
      <c r="C61" s="101" t="s">
        <v>71</v>
      </c>
      <c r="D61" s="151" t="s">
        <v>67</v>
      </c>
      <c r="E61" s="110">
        <v>9.5</v>
      </c>
      <c r="F61" s="167"/>
      <c r="G61" s="104">
        <f>E61*F61</f>
        <v>0</v>
      </c>
      <c r="H61" s="10"/>
      <c r="I61" s="104">
        <f>E61*H61</f>
        <v>0</v>
      </c>
      <c r="J61" s="170"/>
      <c r="K61" s="105">
        <f>E61*J61</f>
        <v>0</v>
      </c>
      <c r="L61" s="106"/>
      <c r="M61" s="111" t="s">
        <v>95</v>
      </c>
      <c r="N61" s="108" t="s">
        <v>113</v>
      </c>
      <c r="O61" s="131" t="s">
        <v>112</v>
      </c>
    </row>
    <row r="62" spans="1:15" s="98" customFormat="1" ht="22.5">
      <c r="A62" s="99">
        <v>31</v>
      </c>
      <c r="B62" s="146" t="s">
        <v>72</v>
      </c>
      <c r="C62" s="101" t="s">
        <v>73</v>
      </c>
      <c r="D62" s="151" t="s">
        <v>67</v>
      </c>
      <c r="E62" s="110">
        <v>40.4</v>
      </c>
      <c r="F62" s="167"/>
      <c r="G62" s="104">
        <f t="shared" ref="G62:G63" si="24">E62*F62</f>
        <v>0</v>
      </c>
      <c r="H62" s="10"/>
      <c r="I62" s="104">
        <f t="shared" ref="I62:I63" si="25">E62*H62</f>
        <v>0</v>
      </c>
      <c r="J62" s="170"/>
      <c r="K62" s="105">
        <f t="shared" ref="K62:K63" si="26">E62*J62</f>
        <v>0</v>
      </c>
      <c r="L62" s="106"/>
      <c r="M62" s="111" t="s">
        <v>95</v>
      </c>
      <c r="N62" s="108" t="s">
        <v>113</v>
      </c>
      <c r="O62" s="131" t="s">
        <v>133</v>
      </c>
    </row>
    <row r="63" spans="1:15" s="98" customFormat="1" ht="22.5">
      <c r="A63" s="99">
        <v>32</v>
      </c>
      <c r="B63" s="146" t="s">
        <v>74</v>
      </c>
      <c r="C63" s="101" t="s">
        <v>75</v>
      </c>
      <c r="D63" s="151" t="s">
        <v>67</v>
      </c>
      <c r="E63" s="110">
        <v>1.42</v>
      </c>
      <c r="F63" s="167"/>
      <c r="G63" s="104">
        <f t="shared" si="24"/>
        <v>0</v>
      </c>
      <c r="H63" s="10"/>
      <c r="I63" s="104">
        <f t="shared" si="25"/>
        <v>0</v>
      </c>
      <c r="J63" s="170"/>
      <c r="K63" s="105">
        <f t="shared" si="26"/>
        <v>0</v>
      </c>
      <c r="L63" s="106"/>
      <c r="M63" s="111" t="s">
        <v>95</v>
      </c>
      <c r="N63" s="108" t="s">
        <v>113</v>
      </c>
      <c r="O63" s="131" t="s">
        <v>133</v>
      </c>
    </row>
    <row r="64" spans="1:15" s="98" customFormat="1">
      <c r="A64" s="137"/>
      <c r="B64" s="133"/>
      <c r="C64" s="138"/>
      <c r="D64" s="133"/>
      <c r="E64" s="139"/>
      <c r="F64" s="167"/>
      <c r="G64" s="140"/>
      <c r="H64" s="169"/>
      <c r="I64" s="140"/>
      <c r="J64" s="169"/>
      <c r="K64" s="141"/>
      <c r="L64" s="106"/>
      <c r="M64" s="152"/>
      <c r="N64" s="138"/>
      <c r="O64" s="153"/>
    </row>
    <row r="65" spans="1:15" ht="15.75" thickBot="1">
      <c r="A65" s="154" t="s">
        <v>28</v>
      </c>
      <c r="B65" s="155" t="s">
        <v>44</v>
      </c>
      <c r="C65" s="156" t="str">
        <f>C60</f>
        <v>Poplatky za skládky</v>
      </c>
      <c r="D65" s="157"/>
      <c r="E65" s="158"/>
      <c r="F65" s="14"/>
      <c r="G65" s="159">
        <f>SUM(G61:G63)</f>
        <v>0</v>
      </c>
      <c r="H65" s="15"/>
      <c r="I65" s="159">
        <f>SUM(I61:I63)</f>
        <v>0</v>
      </c>
      <c r="J65" s="16"/>
      <c r="K65" s="160">
        <f>SUM(K61:K63)</f>
        <v>0</v>
      </c>
      <c r="L65" s="161"/>
      <c r="M65" s="162"/>
      <c r="N65" s="163"/>
      <c r="O65" s="164"/>
    </row>
    <row r="78" spans="1:15">
      <c r="C78" s="165"/>
    </row>
    <row r="87" spans="3:3">
      <c r="C87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5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view="pageBreakPreview" zoomScaleNormal="100" zoomScaleSheetLayoutView="100" workbookViewId="0">
      <pane ySplit="12" topLeftCell="A13" activePane="bottomLeft" state="frozen"/>
      <selection pane="bottomLeft" activeCell="J14" sqref="J14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171"/>
      <c r="F1" s="171"/>
      <c r="G1" s="171"/>
      <c r="H1" s="172" t="s">
        <v>9</v>
      </c>
      <c r="I1" s="173" t="s">
        <v>0</v>
      </c>
      <c r="J1" s="174"/>
      <c r="K1" s="175">
        <f>SUM(I13:I502,K13:K502)/2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>
      <c r="A6" s="38" t="s">
        <v>3</v>
      </c>
      <c r="B6" s="23"/>
      <c r="C6" s="43" t="s">
        <v>143</v>
      </c>
      <c r="D6" s="24"/>
      <c r="E6" s="40"/>
      <c r="F6" s="41"/>
      <c r="G6" s="24"/>
      <c r="H6" s="24"/>
      <c r="I6" s="38" t="s">
        <v>12</v>
      </c>
      <c r="J6" s="45" t="s">
        <v>144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176" t="s">
        <v>27</v>
      </c>
      <c r="B13" s="177" t="s">
        <v>81</v>
      </c>
      <c r="C13" s="178" t="s">
        <v>82</v>
      </c>
      <c r="D13" s="179"/>
      <c r="E13" s="180"/>
      <c r="F13" s="20"/>
      <c r="G13" s="181"/>
      <c r="H13" s="19"/>
      <c r="I13" s="182"/>
      <c r="J13" s="19"/>
      <c r="K13" s="183"/>
      <c r="L13" s="94"/>
      <c r="M13" s="184" t="s">
        <v>94</v>
      </c>
      <c r="N13" s="96"/>
      <c r="O13" s="97"/>
    </row>
    <row r="14" spans="1:15" s="98" customFormat="1" ht="22.5">
      <c r="A14" s="99">
        <v>1</v>
      </c>
      <c r="B14" s="100" t="s">
        <v>137</v>
      </c>
      <c r="C14" s="101" t="s">
        <v>138</v>
      </c>
      <c r="D14" s="102" t="s">
        <v>85</v>
      </c>
      <c r="E14" s="185">
        <v>14500</v>
      </c>
      <c r="F14" s="17"/>
      <c r="G14" s="104">
        <f>E14*F14</f>
        <v>0</v>
      </c>
      <c r="H14" s="18"/>
      <c r="I14" s="104">
        <f t="shared" ref="I14:I15" si="0">E14*H14</f>
        <v>0</v>
      </c>
      <c r="J14" s="170"/>
      <c r="K14" s="105">
        <f t="shared" ref="K14:K15" si="1">E14*J14</f>
        <v>0</v>
      </c>
      <c r="L14" s="106"/>
      <c r="M14" s="107" t="s">
        <v>95</v>
      </c>
      <c r="N14" s="108" t="s">
        <v>113</v>
      </c>
      <c r="O14" s="109" t="s">
        <v>139</v>
      </c>
    </row>
    <row r="15" spans="1:15" s="98" customFormat="1">
      <c r="A15" s="99">
        <v>2</v>
      </c>
      <c r="B15" s="100" t="s">
        <v>83</v>
      </c>
      <c r="C15" s="101" t="s">
        <v>84</v>
      </c>
      <c r="D15" s="102" t="s">
        <v>85</v>
      </c>
      <c r="E15" s="185">
        <v>58500</v>
      </c>
      <c r="F15" s="17"/>
      <c r="G15" s="104">
        <f>E15*F15</f>
        <v>0</v>
      </c>
      <c r="H15" s="18"/>
      <c r="I15" s="104">
        <f t="shared" si="0"/>
        <v>0</v>
      </c>
      <c r="J15" s="170"/>
      <c r="K15" s="105">
        <f t="shared" si="1"/>
        <v>0</v>
      </c>
      <c r="L15" s="106"/>
      <c r="M15" s="107" t="s">
        <v>95</v>
      </c>
      <c r="N15" s="108" t="s">
        <v>113</v>
      </c>
      <c r="O15" s="109" t="s">
        <v>129</v>
      </c>
    </row>
    <row r="16" spans="1:15" s="98" customFormat="1">
      <c r="A16" s="99"/>
      <c r="B16" s="112"/>
      <c r="C16" s="113"/>
      <c r="D16" s="114"/>
      <c r="E16" s="186"/>
      <c r="F16" s="166"/>
      <c r="G16" s="115"/>
      <c r="H16" s="168"/>
      <c r="I16" s="115"/>
      <c r="J16" s="168"/>
      <c r="K16" s="116"/>
      <c r="L16" s="106"/>
      <c r="M16" s="117"/>
      <c r="N16" s="118"/>
      <c r="O16" s="119"/>
    </row>
    <row r="17" spans="1:15" s="98" customFormat="1">
      <c r="A17" s="120" t="s">
        <v>28</v>
      </c>
      <c r="B17" s="121" t="s">
        <v>86</v>
      </c>
      <c r="C17" s="122" t="s">
        <v>82</v>
      </c>
      <c r="D17" s="123"/>
      <c r="E17" s="187"/>
      <c r="F17" s="11"/>
      <c r="G17" s="125">
        <f>SUM(G15)</f>
        <v>0</v>
      </c>
      <c r="H17" s="12"/>
      <c r="I17" s="125">
        <f>SUM(I15)</f>
        <v>0</v>
      </c>
      <c r="J17" s="13"/>
      <c r="K17" s="126">
        <f>SUM(K15)</f>
        <v>0</v>
      </c>
      <c r="L17" s="127"/>
      <c r="M17" s="128"/>
      <c r="N17" s="129"/>
      <c r="O17" s="130"/>
    </row>
    <row r="18" spans="1:15" s="98" customFormat="1">
      <c r="A18" s="176" t="s">
        <v>27</v>
      </c>
      <c r="B18" s="177">
        <v>1</v>
      </c>
      <c r="C18" s="178" t="s">
        <v>7</v>
      </c>
      <c r="D18" s="179"/>
      <c r="E18" s="180"/>
      <c r="F18" s="20"/>
      <c r="G18" s="181"/>
      <c r="H18" s="19"/>
      <c r="I18" s="182"/>
      <c r="J18" s="19"/>
      <c r="K18" s="183"/>
      <c r="L18" s="106"/>
      <c r="M18" s="107" t="s">
        <v>94</v>
      </c>
      <c r="N18" s="118"/>
      <c r="O18" s="131"/>
    </row>
    <row r="19" spans="1:15" s="98" customFormat="1" ht="37.5" customHeight="1">
      <c r="A19" s="99">
        <v>3</v>
      </c>
      <c r="B19" s="112">
        <v>113138</v>
      </c>
      <c r="C19" s="113" t="s">
        <v>87</v>
      </c>
      <c r="D19" s="114" t="s">
        <v>47</v>
      </c>
      <c r="E19" s="185">
        <v>5.55</v>
      </c>
      <c r="F19" s="17"/>
      <c r="G19" s="104">
        <f t="shared" ref="G19:G23" si="2">E19*F19</f>
        <v>0</v>
      </c>
      <c r="H19" s="18"/>
      <c r="I19" s="104">
        <f t="shared" ref="I19:I23" si="3">E19*H19</f>
        <v>0</v>
      </c>
      <c r="J19" s="170"/>
      <c r="K19" s="105">
        <f t="shared" ref="K19:K23" si="4">E19*J19</f>
        <v>0</v>
      </c>
      <c r="L19" s="106"/>
      <c r="M19" s="107" t="s">
        <v>95</v>
      </c>
      <c r="N19" s="108" t="s">
        <v>113</v>
      </c>
      <c r="O19" s="131" t="s">
        <v>96</v>
      </c>
    </row>
    <row r="20" spans="1:15" s="98" customFormat="1" ht="17.25" customHeight="1">
      <c r="A20" s="99">
        <v>4</v>
      </c>
      <c r="B20" s="112">
        <v>113328</v>
      </c>
      <c r="C20" s="113" t="s">
        <v>88</v>
      </c>
      <c r="D20" s="114" t="s">
        <v>47</v>
      </c>
      <c r="E20" s="185">
        <v>7.2</v>
      </c>
      <c r="F20" s="17"/>
      <c r="G20" s="104">
        <f t="shared" si="2"/>
        <v>0</v>
      </c>
      <c r="H20" s="18"/>
      <c r="I20" s="104">
        <f t="shared" si="3"/>
        <v>0</v>
      </c>
      <c r="J20" s="170"/>
      <c r="K20" s="105">
        <f t="shared" si="4"/>
        <v>0</v>
      </c>
      <c r="L20" s="106"/>
      <c r="M20" s="107" t="s">
        <v>95</v>
      </c>
      <c r="N20" s="108" t="s">
        <v>113</v>
      </c>
      <c r="O20" s="131" t="s">
        <v>114</v>
      </c>
    </row>
    <row r="21" spans="1:15" s="98" customFormat="1" ht="27" customHeight="1">
      <c r="A21" s="99">
        <v>5</v>
      </c>
      <c r="B21" s="112">
        <v>18110</v>
      </c>
      <c r="C21" s="113" t="s">
        <v>50</v>
      </c>
      <c r="D21" s="114" t="s">
        <v>48</v>
      </c>
      <c r="E21" s="185">
        <v>88</v>
      </c>
      <c r="F21" s="17"/>
      <c r="G21" s="104">
        <f t="shared" si="2"/>
        <v>0</v>
      </c>
      <c r="H21" s="18"/>
      <c r="I21" s="104">
        <f t="shared" si="3"/>
        <v>0</v>
      </c>
      <c r="J21" s="170"/>
      <c r="K21" s="105">
        <f t="shared" si="4"/>
        <v>0</v>
      </c>
      <c r="L21" s="106"/>
      <c r="M21" s="107" t="s">
        <v>95</v>
      </c>
      <c r="N21" s="108" t="s">
        <v>113</v>
      </c>
      <c r="O21" s="131" t="s">
        <v>97</v>
      </c>
    </row>
    <row r="22" spans="1:15" s="98" customFormat="1" ht="273" customHeight="1">
      <c r="A22" s="99">
        <v>6</v>
      </c>
      <c r="B22" s="112">
        <v>123838</v>
      </c>
      <c r="C22" s="113" t="s">
        <v>89</v>
      </c>
      <c r="D22" s="132" t="s">
        <v>47</v>
      </c>
      <c r="E22" s="185">
        <v>16.5</v>
      </c>
      <c r="F22" s="17"/>
      <c r="G22" s="104">
        <f t="shared" si="2"/>
        <v>0</v>
      </c>
      <c r="H22" s="18"/>
      <c r="I22" s="104">
        <f t="shared" si="3"/>
        <v>0</v>
      </c>
      <c r="J22" s="170"/>
      <c r="K22" s="105">
        <f t="shared" si="4"/>
        <v>0</v>
      </c>
      <c r="L22" s="106"/>
      <c r="M22" s="107" t="s">
        <v>95</v>
      </c>
      <c r="N22" s="108" t="s">
        <v>113</v>
      </c>
      <c r="O22" s="131" t="s">
        <v>98</v>
      </c>
    </row>
    <row r="23" spans="1:15" s="98" customFormat="1" ht="17.25" customHeight="1">
      <c r="A23" s="99">
        <v>7</v>
      </c>
      <c r="B23" s="112">
        <v>12383</v>
      </c>
      <c r="C23" s="113" t="s">
        <v>80</v>
      </c>
      <c r="D23" s="132" t="s">
        <v>47</v>
      </c>
      <c r="E23" s="185">
        <v>2.5</v>
      </c>
      <c r="F23" s="167"/>
      <c r="G23" s="104">
        <f t="shared" si="2"/>
        <v>0</v>
      </c>
      <c r="H23" s="18"/>
      <c r="I23" s="104">
        <f t="shared" si="3"/>
        <v>0</v>
      </c>
      <c r="J23" s="170"/>
      <c r="K23" s="105">
        <f t="shared" si="4"/>
        <v>0</v>
      </c>
      <c r="L23" s="106"/>
      <c r="M23" s="107" t="s">
        <v>95</v>
      </c>
      <c r="N23" s="108" t="s">
        <v>113</v>
      </c>
      <c r="O23" s="131" t="s">
        <v>115</v>
      </c>
    </row>
    <row r="24" spans="1:15" s="98" customFormat="1" ht="17.25" customHeight="1">
      <c r="A24" s="99">
        <v>8</v>
      </c>
      <c r="B24" s="112">
        <v>132418</v>
      </c>
      <c r="C24" s="113" t="s">
        <v>90</v>
      </c>
      <c r="D24" s="114" t="s">
        <v>47</v>
      </c>
      <c r="E24" s="185">
        <v>4.18</v>
      </c>
      <c r="F24" s="167"/>
      <c r="G24" s="104">
        <f>E24*F24</f>
        <v>0</v>
      </c>
      <c r="H24" s="18"/>
      <c r="I24" s="104">
        <f>E24*H24</f>
        <v>0</v>
      </c>
      <c r="J24" s="170"/>
      <c r="K24" s="105">
        <f>E24*J24</f>
        <v>0</v>
      </c>
      <c r="L24" s="106"/>
      <c r="M24" s="107" t="s">
        <v>95</v>
      </c>
      <c r="N24" s="108" t="s">
        <v>113</v>
      </c>
      <c r="O24" s="131" t="s">
        <v>115</v>
      </c>
    </row>
    <row r="25" spans="1:15" s="98" customFormat="1" ht="52.5" customHeight="1">
      <c r="A25" s="99">
        <v>9</v>
      </c>
      <c r="B25" s="134">
        <v>175411</v>
      </c>
      <c r="C25" s="113" t="s">
        <v>68</v>
      </c>
      <c r="D25" s="114" t="s">
        <v>47</v>
      </c>
      <c r="E25" s="185">
        <v>0.91</v>
      </c>
      <c r="F25" s="167"/>
      <c r="G25" s="104">
        <f t="shared" ref="G25" si="5">E25*F25</f>
        <v>0</v>
      </c>
      <c r="H25" s="18"/>
      <c r="I25" s="104">
        <f>E25*H25</f>
        <v>0</v>
      </c>
      <c r="J25" s="170"/>
      <c r="K25" s="105">
        <f t="shared" ref="K25" si="6">E25*J25</f>
        <v>0</v>
      </c>
      <c r="L25" s="106"/>
      <c r="M25" s="107" t="s">
        <v>95</v>
      </c>
      <c r="N25" s="135" t="s">
        <v>113</v>
      </c>
      <c r="O25" s="136" t="s">
        <v>99</v>
      </c>
    </row>
    <row r="26" spans="1:15" s="98" customFormat="1">
      <c r="A26" s="137"/>
      <c r="B26" s="133"/>
      <c r="C26" s="138"/>
      <c r="D26" s="133"/>
      <c r="E26" s="138"/>
      <c r="F26" s="167"/>
      <c r="G26" s="140"/>
      <c r="H26" s="169"/>
      <c r="I26" s="140"/>
      <c r="J26" s="169"/>
      <c r="K26" s="141"/>
      <c r="L26" s="106"/>
      <c r="M26" s="117"/>
      <c r="N26" s="118"/>
      <c r="O26" s="142"/>
    </row>
    <row r="27" spans="1:15" s="98" customFormat="1">
      <c r="A27" s="120" t="s">
        <v>28</v>
      </c>
      <c r="B27" s="121" t="s">
        <v>29</v>
      </c>
      <c r="C27" s="122" t="str">
        <f>C18</f>
        <v xml:space="preserve">Zemní práce </v>
      </c>
      <c r="D27" s="123"/>
      <c r="E27" s="187"/>
      <c r="F27" s="11"/>
      <c r="G27" s="125">
        <f>SUM(G19:G25)</f>
        <v>0</v>
      </c>
      <c r="H27" s="12"/>
      <c r="I27" s="125">
        <f>SUM(I19:I25)</f>
        <v>0</v>
      </c>
      <c r="J27" s="13"/>
      <c r="K27" s="126">
        <f>SUM(K19:K25)</f>
        <v>0</v>
      </c>
      <c r="L27" s="127"/>
      <c r="M27" s="128"/>
      <c r="N27" s="129"/>
      <c r="O27" s="130"/>
    </row>
    <row r="28" spans="1:15" s="98" customFormat="1">
      <c r="A28" s="176" t="s">
        <v>27</v>
      </c>
      <c r="B28" s="177" t="s">
        <v>30</v>
      </c>
      <c r="C28" s="178" t="s">
        <v>31</v>
      </c>
      <c r="D28" s="179"/>
      <c r="E28" s="180"/>
      <c r="F28" s="20"/>
      <c r="G28" s="182"/>
      <c r="H28" s="19"/>
      <c r="I28" s="182"/>
      <c r="J28" s="19"/>
      <c r="K28" s="183"/>
      <c r="L28" s="94"/>
      <c r="M28" s="188" t="s">
        <v>94</v>
      </c>
      <c r="N28" s="118"/>
      <c r="O28" s="142"/>
    </row>
    <row r="29" spans="1:15" s="98" customFormat="1" ht="33.75">
      <c r="A29" s="99">
        <v>10</v>
      </c>
      <c r="B29" s="100">
        <v>21152</v>
      </c>
      <c r="C29" s="100" t="s">
        <v>51</v>
      </c>
      <c r="D29" s="102" t="s">
        <v>47</v>
      </c>
      <c r="E29" s="185">
        <v>4.8499999999999996</v>
      </c>
      <c r="F29" s="167"/>
      <c r="G29" s="104">
        <f>E29*F29</f>
        <v>0</v>
      </c>
      <c r="H29" s="18"/>
      <c r="I29" s="104">
        <f>E29*H29</f>
        <v>0</v>
      </c>
      <c r="J29" s="170"/>
      <c r="K29" s="105">
        <f>E29*J29</f>
        <v>0</v>
      </c>
      <c r="L29" s="106"/>
      <c r="M29" s="107" t="s">
        <v>95</v>
      </c>
      <c r="N29" s="108" t="s">
        <v>113</v>
      </c>
      <c r="O29" s="131" t="s">
        <v>100</v>
      </c>
    </row>
    <row r="30" spans="1:15" s="98" customFormat="1">
      <c r="A30" s="99">
        <v>11</v>
      </c>
      <c r="B30" s="100">
        <v>21197</v>
      </c>
      <c r="C30" s="100" t="s">
        <v>52</v>
      </c>
      <c r="D30" s="102" t="s">
        <v>48</v>
      </c>
      <c r="E30" s="185">
        <v>26.56</v>
      </c>
      <c r="F30" s="167"/>
      <c r="G30" s="104">
        <f>E30*F30</f>
        <v>0</v>
      </c>
      <c r="H30" s="18"/>
      <c r="I30" s="104">
        <f>E30*H30</f>
        <v>0</v>
      </c>
      <c r="J30" s="170"/>
      <c r="K30" s="105">
        <f>E30*J30</f>
        <v>0</v>
      </c>
      <c r="L30" s="106"/>
      <c r="M30" s="107" t="s">
        <v>95</v>
      </c>
      <c r="N30" s="108" t="s">
        <v>113</v>
      </c>
      <c r="O30" s="131" t="s">
        <v>130</v>
      </c>
    </row>
    <row r="31" spans="1:15" s="98" customFormat="1" ht="180">
      <c r="A31" s="99">
        <v>12</v>
      </c>
      <c r="B31" s="112">
        <v>272313</v>
      </c>
      <c r="C31" s="100" t="s">
        <v>53</v>
      </c>
      <c r="D31" s="102" t="s">
        <v>47</v>
      </c>
      <c r="E31" s="185">
        <v>0.68</v>
      </c>
      <c r="F31" s="167"/>
      <c r="G31" s="104">
        <f>E31*F31</f>
        <v>0</v>
      </c>
      <c r="H31" s="18"/>
      <c r="I31" s="104">
        <f>E31*H31</f>
        <v>0</v>
      </c>
      <c r="J31" s="170"/>
      <c r="K31" s="105">
        <f>E31*J31</f>
        <v>0</v>
      </c>
      <c r="L31" s="106"/>
      <c r="M31" s="107" t="s">
        <v>95</v>
      </c>
      <c r="N31" s="108" t="s">
        <v>113</v>
      </c>
      <c r="O31" s="131" t="s">
        <v>101</v>
      </c>
    </row>
    <row r="32" spans="1:15" s="98" customFormat="1">
      <c r="A32" s="99"/>
      <c r="B32" s="134"/>
      <c r="C32" s="100"/>
      <c r="D32" s="144"/>
      <c r="E32" s="138"/>
      <c r="F32" s="167"/>
      <c r="G32" s="140"/>
      <c r="H32" s="169"/>
      <c r="I32" s="140"/>
      <c r="J32" s="169"/>
      <c r="K32" s="141"/>
      <c r="L32" s="106"/>
      <c r="M32" s="145"/>
      <c r="N32" s="118"/>
      <c r="O32" s="142"/>
    </row>
    <row r="33" spans="1:15" s="98" customFormat="1">
      <c r="A33" s="120" t="s">
        <v>28</v>
      </c>
      <c r="B33" s="121" t="s">
        <v>32</v>
      </c>
      <c r="C33" s="122" t="str">
        <f>C28</f>
        <v>Základy</v>
      </c>
      <c r="D33" s="123"/>
      <c r="E33" s="187"/>
      <c r="F33" s="11"/>
      <c r="G33" s="125">
        <f>SUM(G29:G31)</f>
        <v>0</v>
      </c>
      <c r="H33" s="12"/>
      <c r="I33" s="125">
        <f>SUM(I29:I31)</f>
        <v>0</v>
      </c>
      <c r="J33" s="13"/>
      <c r="K33" s="126">
        <f>SUM(K29:K31)</f>
        <v>0</v>
      </c>
      <c r="L33" s="127"/>
      <c r="M33" s="128"/>
      <c r="N33" s="129"/>
      <c r="O33" s="130"/>
    </row>
    <row r="34" spans="1:15" s="98" customFormat="1">
      <c r="A34" s="176" t="s">
        <v>27</v>
      </c>
      <c r="B34" s="177" t="s">
        <v>33</v>
      </c>
      <c r="C34" s="178" t="s">
        <v>35</v>
      </c>
      <c r="D34" s="179"/>
      <c r="E34" s="180"/>
      <c r="F34" s="20"/>
      <c r="G34" s="182"/>
      <c r="H34" s="19"/>
      <c r="I34" s="182"/>
      <c r="J34" s="19"/>
      <c r="K34" s="183"/>
      <c r="L34" s="106"/>
      <c r="M34" s="107" t="s">
        <v>94</v>
      </c>
      <c r="N34" s="118"/>
      <c r="O34" s="142"/>
    </row>
    <row r="35" spans="1:15" s="98" customFormat="1" ht="33.75">
      <c r="A35" s="99">
        <v>13</v>
      </c>
      <c r="B35" s="100" t="s">
        <v>123</v>
      </c>
      <c r="C35" s="101" t="s">
        <v>124</v>
      </c>
      <c r="D35" s="102" t="s">
        <v>47</v>
      </c>
      <c r="E35" s="103">
        <v>28.2</v>
      </c>
      <c r="F35" s="17"/>
      <c r="G35" s="104">
        <f t="shared" ref="G35:G41" si="7">E35*F35</f>
        <v>0</v>
      </c>
      <c r="H35" s="18"/>
      <c r="I35" s="104">
        <f t="shared" ref="I35:I41" si="8">E35*H35</f>
        <v>0</v>
      </c>
      <c r="J35" s="170"/>
      <c r="K35" s="105">
        <f t="shared" ref="K35:K41" si="9">E35*J35</f>
        <v>0</v>
      </c>
      <c r="L35" s="133"/>
      <c r="M35" s="107" t="s">
        <v>95</v>
      </c>
      <c r="N35" s="118" t="s">
        <v>113</v>
      </c>
      <c r="O35" s="142" t="s">
        <v>128</v>
      </c>
    </row>
    <row r="36" spans="1:15" s="98" customFormat="1" ht="168.75">
      <c r="A36" s="99">
        <v>14</v>
      </c>
      <c r="B36" s="100" t="s">
        <v>54</v>
      </c>
      <c r="C36" s="101" t="s">
        <v>55</v>
      </c>
      <c r="D36" s="102" t="s">
        <v>47</v>
      </c>
      <c r="E36" s="103">
        <v>24.5</v>
      </c>
      <c r="F36" s="17"/>
      <c r="G36" s="104">
        <f t="shared" si="7"/>
        <v>0</v>
      </c>
      <c r="H36" s="18"/>
      <c r="I36" s="104">
        <f t="shared" si="8"/>
        <v>0</v>
      </c>
      <c r="J36" s="170"/>
      <c r="K36" s="105">
        <f t="shared" si="9"/>
        <v>0</v>
      </c>
      <c r="L36" s="106"/>
      <c r="M36" s="107" t="s">
        <v>95</v>
      </c>
      <c r="N36" s="108" t="s">
        <v>0</v>
      </c>
      <c r="O36" s="131" t="s">
        <v>102</v>
      </c>
    </row>
    <row r="37" spans="1:15" s="98" customFormat="1" ht="112.5">
      <c r="A37" s="99">
        <v>15</v>
      </c>
      <c r="B37" s="100" t="s">
        <v>56</v>
      </c>
      <c r="C37" s="101" t="s">
        <v>57</v>
      </c>
      <c r="D37" s="102" t="s">
        <v>48</v>
      </c>
      <c r="E37" s="103">
        <v>120.5</v>
      </c>
      <c r="F37" s="17"/>
      <c r="G37" s="104">
        <f t="shared" si="7"/>
        <v>0</v>
      </c>
      <c r="H37" s="18"/>
      <c r="I37" s="104">
        <f t="shared" si="8"/>
        <v>0</v>
      </c>
      <c r="J37" s="170"/>
      <c r="K37" s="105">
        <f t="shared" si="9"/>
        <v>0</v>
      </c>
      <c r="L37" s="106"/>
      <c r="M37" s="107" t="s">
        <v>95</v>
      </c>
      <c r="N37" s="108" t="s">
        <v>0</v>
      </c>
      <c r="O37" s="131" t="s">
        <v>103</v>
      </c>
    </row>
    <row r="38" spans="1:15" s="98" customFormat="1" ht="36.75" customHeight="1">
      <c r="A38" s="99">
        <v>16</v>
      </c>
      <c r="B38" s="146" t="s">
        <v>58</v>
      </c>
      <c r="C38" s="101" t="s">
        <v>59</v>
      </c>
      <c r="D38" s="102" t="s">
        <v>47</v>
      </c>
      <c r="E38" s="103">
        <v>4.2</v>
      </c>
      <c r="F38" s="17"/>
      <c r="G38" s="104">
        <f t="shared" si="7"/>
        <v>0</v>
      </c>
      <c r="H38" s="18"/>
      <c r="I38" s="104">
        <f t="shared" si="8"/>
        <v>0</v>
      </c>
      <c r="J38" s="170"/>
      <c r="K38" s="105">
        <f t="shared" si="9"/>
        <v>0</v>
      </c>
      <c r="L38" s="106"/>
      <c r="M38" s="107" t="s">
        <v>95</v>
      </c>
      <c r="N38" s="108" t="s">
        <v>113</v>
      </c>
      <c r="O38" s="131" t="s">
        <v>104</v>
      </c>
    </row>
    <row r="39" spans="1:15" s="98" customFormat="1">
      <c r="A39" s="99">
        <v>17</v>
      </c>
      <c r="B39" s="146" t="s">
        <v>60</v>
      </c>
      <c r="C39" s="101" t="s">
        <v>61</v>
      </c>
      <c r="D39" s="102" t="s">
        <v>47</v>
      </c>
      <c r="E39" s="103">
        <v>3.9</v>
      </c>
      <c r="F39" s="17"/>
      <c r="G39" s="104">
        <f t="shared" si="7"/>
        <v>0</v>
      </c>
      <c r="H39" s="18"/>
      <c r="I39" s="104">
        <f t="shared" si="8"/>
        <v>0</v>
      </c>
      <c r="J39" s="170"/>
      <c r="K39" s="105">
        <f t="shared" si="9"/>
        <v>0</v>
      </c>
      <c r="L39" s="106"/>
      <c r="M39" s="107" t="s">
        <v>95</v>
      </c>
      <c r="N39" s="108" t="s">
        <v>113</v>
      </c>
      <c r="O39" s="131" t="s">
        <v>131</v>
      </c>
    </row>
    <row r="40" spans="1:15" s="98" customFormat="1" ht="90">
      <c r="A40" s="99">
        <v>18</v>
      </c>
      <c r="B40" s="112" t="s">
        <v>76</v>
      </c>
      <c r="C40" s="113" t="s">
        <v>77</v>
      </c>
      <c r="D40" s="102" t="s">
        <v>47</v>
      </c>
      <c r="E40" s="103">
        <v>4.5</v>
      </c>
      <c r="F40" s="17"/>
      <c r="G40" s="104">
        <f t="shared" si="7"/>
        <v>0</v>
      </c>
      <c r="H40" s="18"/>
      <c r="I40" s="104">
        <f t="shared" si="8"/>
        <v>0</v>
      </c>
      <c r="J40" s="170"/>
      <c r="K40" s="105">
        <f t="shared" si="9"/>
        <v>0</v>
      </c>
      <c r="L40" s="106"/>
      <c r="M40" s="107" t="s">
        <v>95</v>
      </c>
      <c r="N40" s="108" t="s">
        <v>113</v>
      </c>
      <c r="O40" s="131" t="s">
        <v>105</v>
      </c>
    </row>
    <row r="41" spans="1:15" s="98" customFormat="1">
      <c r="A41" s="99">
        <v>19</v>
      </c>
      <c r="B41" s="112" t="s">
        <v>78</v>
      </c>
      <c r="C41" s="113" t="s">
        <v>79</v>
      </c>
      <c r="D41" s="102" t="s">
        <v>47</v>
      </c>
      <c r="E41" s="103">
        <v>2.5</v>
      </c>
      <c r="F41" s="17"/>
      <c r="G41" s="104">
        <f t="shared" si="7"/>
        <v>0</v>
      </c>
      <c r="H41" s="18"/>
      <c r="I41" s="104">
        <f t="shared" si="8"/>
        <v>0</v>
      </c>
      <c r="J41" s="170"/>
      <c r="K41" s="105">
        <f t="shared" si="9"/>
        <v>0</v>
      </c>
      <c r="L41" s="106"/>
      <c r="M41" s="107" t="s">
        <v>95</v>
      </c>
      <c r="N41" s="108" t="s">
        <v>113</v>
      </c>
      <c r="O41" s="131" t="s">
        <v>116</v>
      </c>
    </row>
    <row r="42" spans="1:15" s="98" customFormat="1" ht="15.75" customHeight="1">
      <c r="A42" s="99">
        <v>20</v>
      </c>
      <c r="B42" s="147">
        <v>58920</v>
      </c>
      <c r="C42" s="148" t="s">
        <v>62</v>
      </c>
      <c r="D42" s="149" t="s">
        <v>46</v>
      </c>
      <c r="E42" s="103">
        <v>9</v>
      </c>
      <c r="F42" s="167"/>
      <c r="G42" s="104">
        <f>E42*F42</f>
        <v>0</v>
      </c>
      <c r="H42" s="18"/>
      <c r="I42" s="104">
        <f>E42*H42</f>
        <v>0</v>
      </c>
      <c r="J42" s="170"/>
      <c r="K42" s="105">
        <f>E42*J42</f>
        <v>0</v>
      </c>
      <c r="L42" s="106"/>
      <c r="M42" s="107" t="s">
        <v>95</v>
      </c>
      <c r="N42" s="108" t="s">
        <v>113</v>
      </c>
      <c r="O42" s="131" t="s">
        <v>106</v>
      </c>
    </row>
    <row r="43" spans="1:15" s="98" customFormat="1">
      <c r="A43" s="137"/>
      <c r="B43" s="133"/>
      <c r="C43" s="138"/>
      <c r="D43" s="133"/>
      <c r="E43" s="139"/>
      <c r="F43" s="167"/>
      <c r="G43" s="140"/>
      <c r="H43" s="169"/>
      <c r="I43" s="140"/>
      <c r="J43" s="169"/>
      <c r="K43" s="141"/>
      <c r="L43" s="106"/>
      <c r="M43" s="145"/>
      <c r="N43" s="118"/>
      <c r="O43" s="142"/>
    </row>
    <row r="44" spans="1:15" s="98" customFormat="1">
      <c r="A44" s="120" t="s">
        <v>28</v>
      </c>
      <c r="B44" s="121" t="s">
        <v>34</v>
      </c>
      <c r="C44" s="122" t="str">
        <f>C34</f>
        <v>Komunikace</v>
      </c>
      <c r="D44" s="123"/>
      <c r="E44" s="124"/>
      <c r="F44" s="11"/>
      <c r="G44" s="125">
        <f>SUM(G35:G42)</f>
        <v>0</v>
      </c>
      <c r="H44" s="12"/>
      <c r="I44" s="125">
        <f>SUM(I35:I42)</f>
        <v>0</v>
      </c>
      <c r="J44" s="13"/>
      <c r="K44" s="126">
        <f>SUM(K35:K42)</f>
        <v>0</v>
      </c>
      <c r="L44" s="127"/>
      <c r="M44" s="128"/>
      <c r="N44" s="129"/>
      <c r="O44" s="130"/>
    </row>
    <row r="45" spans="1:15" s="98" customFormat="1">
      <c r="A45" s="176" t="s">
        <v>27</v>
      </c>
      <c r="B45" s="177" t="s">
        <v>36</v>
      </c>
      <c r="C45" s="178" t="s">
        <v>40</v>
      </c>
      <c r="D45" s="179"/>
      <c r="E45" s="189"/>
      <c r="F45" s="20"/>
      <c r="G45" s="182"/>
      <c r="H45" s="19"/>
      <c r="I45" s="182"/>
      <c r="J45" s="19"/>
      <c r="K45" s="183"/>
      <c r="L45" s="94"/>
      <c r="M45" s="188" t="s">
        <v>94</v>
      </c>
      <c r="N45" s="118"/>
      <c r="O45" s="142"/>
    </row>
    <row r="46" spans="1:15" s="98" customFormat="1" ht="202.5">
      <c r="A46" s="99">
        <v>21</v>
      </c>
      <c r="B46" s="100" t="s">
        <v>140</v>
      </c>
      <c r="C46" s="101" t="s">
        <v>141</v>
      </c>
      <c r="D46" s="102" t="s">
        <v>46</v>
      </c>
      <c r="E46" s="103">
        <v>18.2</v>
      </c>
      <c r="F46" s="167"/>
      <c r="G46" s="104">
        <f>E46*F46</f>
        <v>0</v>
      </c>
      <c r="H46" s="18"/>
      <c r="I46" s="104">
        <f>E46*H46</f>
        <v>0</v>
      </c>
      <c r="J46" s="170"/>
      <c r="K46" s="105">
        <f>E46*J46</f>
        <v>0</v>
      </c>
      <c r="L46" s="106"/>
      <c r="M46" s="107" t="s">
        <v>95</v>
      </c>
      <c r="N46" s="108" t="s">
        <v>113</v>
      </c>
      <c r="O46" s="131" t="s">
        <v>142</v>
      </c>
    </row>
    <row r="47" spans="1:15" s="98" customFormat="1" ht="180">
      <c r="A47" s="99">
        <v>22</v>
      </c>
      <c r="B47" s="147">
        <v>875332</v>
      </c>
      <c r="C47" s="101" t="s">
        <v>63</v>
      </c>
      <c r="D47" s="149" t="s">
        <v>46</v>
      </c>
      <c r="E47" s="103">
        <v>23.2</v>
      </c>
      <c r="F47" s="167"/>
      <c r="G47" s="104">
        <f>E47*F47</f>
        <v>0</v>
      </c>
      <c r="H47" s="18"/>
      <c r="I47" s="104">
        <f>E47*H47</f>
        <v>0</v>
      </c>
      <c r="J47" s="170"/>
      <c r="K47" s="105">
        <f>E47*J47</f>
        <v>0</v>
      </c>
      <c r="L47" s="106"/>
      <c r="M47" s="107" t="s">
        <v>95</v>
      </c>
      <c r="N47" s="108" t="s">
        <v>113</v>
      </c>
      <c r="O47" s="142" t="s">
        <v>107</v>
      </c>
    </row>
    <row r="48" spans="1:15" s="98" customFormat="1" ht="112.5">
      <c r="A48" s="99">
        <v>23</v>
      </c>
      <c r="B48" s="147">
        <v>89536</v>
      </c>
      <c r="C48" s="101" t="s">
        <v>64</v>
      </c>
      <c r="D48" s="149" t="s">
        <v>49</v>
      </c>
      <c r="E48" s="103">
        <v>1</v>
      </c>
      <c r="F48" s="167"/>
      <c r="G48" s="104">
        <f t="shared" ref="G48:G50" si="10">E48*F48</f>
        <v>0</v>
      </c>
      <c r="H48" s="18"/>
      <c r="I48" s="104">
        <f t="shared" ref="I48:I50" si="11">E48*H48</f>
        <v>0</v>
      </c>
      <c r="J48" s="170"/>
      <c r="K48" s="105">
        <f t="shared" ref="K48:K50" si="12">E48*J48</f>
        <v>0</v>
      </c>
      <c r="L48" s="106"/>
      <c r="M48" s="107" t="s">
        <v>95</v>
      </c>
      <c r="N48" s="108" t="s">
        <v>113</v>
      </c>
      <c r="O48" s="142" t="s">
        <v>108</v>
      </c>
    </row>
    <row r="49" spans="1:15" s="98" customFormat="1" ht="45">
      <c r="A49" s="99">
        <v>24</v>
      </c>
      <c r="B49" s="147">
        <v>895813</v>
      </c>
      <c r="C49" s="101" t="s">
        <v>65</v>
      </c>
      <c r="D49" s="149" t="s">
        <v>49</v>
      </c>
      <c r="E49" s="103">
        <v>1</v>
      </c>
      <c r="F49" s="167"/>
      <c r="G49" s="104">
        <f t="shared" si="10"/>
        <v>0</v>
      </c>
      <c r="H49" s="18"/>
      <c r="I49" s="104">
        <f t="shared" si="11"/>
        <v>0</v>
      </c>
      <c r="J49" s="170"/>
      <c r="K49" s="105">
        <f t="shared" si="12"/>
        <v>0</v>
      </c>
      <c r="L49" s="106"/>
      <c r="M49" s="107" t="s">
        <v>95</v>
      </c>
      <c r="N49" s="108" t="s">
        <v>113</v>
      </c>
      <c r="O49" s="142" t="s">
        <v>109</v>
      </c>
    </row>
    <row r="50" spans="1:15" s="98" customFormat="1">
      <c r="A50" s="99">
        <v>25</v>
      </c>
      <c r="B50" s="147">
        <v>895823</v>
      </c>
      <c r="C50" s="101" t="s">
        <v>66</v>
      </c>
      <c r="D50" s="149" t="s">
        <v>49</v>
      </c>
      <c r="E50" s="103">
        <v>1</v>
      </c>
      <c r="F50" s="167"/>
      <c r="G50" s="104">
        <f t="shared" si="10"/>
        <v>0</v>
      </c>
      <c r="H50" s="18"/>
      <c r="I50" s="104">
        <f t="shared" si="11"/>
        <v>0</v>
      </c>
      <c r="J50" s="170"/>
      <c r="K50" s="105">
        <f t="shared" si="12"/>
        <v>0</v>
      </c>
      <c r="L50" s="106"/>
      <c r="M50" s="107" t="s">
        <v>95</v>
      </c>
      <c r="N50" s="108" t="s">
        <v>113</v>
      </c>
      <c r="O50" s="131" t="s">
        <v>132</v>
      </c>
    </row>
    <row r="51" spans="1:15" s="98" customFormat="1">
      <c r="A51" s="137"/>
      <c r="B51" s="133"/>
      <c r="C51" s="138"/>
      <c r="D51" s="133"/>
      <c r="E51" s="139"/>
      <c r="F51" s="167"/>
      <c r="G51" s="140"/>
      <c r="H51" s="169"/>
      <c r="I51" s="140"/>
      <c r="J51" s="169"/>
      <c r="K51" s="141"/>
      <c r="L51" s="106"/>
      <c r="M51" s="107"/>
      <c r="N51" s="118"/>
      <c r="O51" s="142"/>
    </row>
    <row r="52" spans="1:15" s="98" customFormat="1">
      <c r="A52" s="120" t="s">
        <v>28</v>
      </c>
      <c r="B52" s="121" t="s">
        <v>39</v>
      </c>
      <c r="C52" s="122" t="str">
        <f>C45</f>
        <v>Trubní vedení</v>
      </c>
      <c r="D52" s="123"/>
      <c r="E52" s="124"/>
      <c r="F52" s="11"/>
      <c r="G52" s="125">
        <f>SUM(G47:G50)</f>
        <v>0</v>
      </c>
      <c r="H52" s="12"/>
      <c r="I52" s="125">
        <f>SUM(I47:I50)</f>
        <v>0</v>
      </c>
      <c r="J52" s="13"/>
      <c r="K52" s="126">
        <f>SUM(K47:K50)</f>
        <v>0</v>
      </c>
      <c r="L52" s="127"/>
      <c r="M52" s="128"/>
      <c r="N52" s="129"/>
      <c r="O52" s="130"/>
    </row>
    <row r="53" spans="1:15" s="98" customFormat="1">
      <c r="A53" s="176" t="s">
        <v>27</v>
      </c>
      <c r="B53" s="177" t="s">
        <v>38</v>
      </c>
      <c r="C53" s="178" t="s">
        <v>41</v>
      </c>
      <c r="D53" s="179"/>
      <c r="E53" s="189"/>
      <c r="F53" s="20"/>
      <c r="G53" s="182"/>
      <c r="H53" s="19"/>
      <c r="I53" s="182"/>
      <c r="J53" s="19"/>
      <c r="K53" s="183"/>
      <c r="L53" s="106"/>
      <c r="M53" s="107" t="s">
        <v>94</v>
      </c>
      <c r="N53" s="118"/>
      <c r="O53" s="142"/>
    </row>
    <row r="54" spans="1:15" s="98" customFormat="1" ht="33.75">
      <c r="A54" s="99">
        <v>26</v>
      </c>
      <c r="B54" s="100" t="s">
        <v>119</v>
      </c>
      <c r="C54" s="101" t="s">
        <v>120</v>
      </c>
      <c r="D54" s="102" t="s">
        <v>48</v>
      </c>
      <c r="E54" s="103">
        <v>24</v>
      </c>
      <c r="F54" s="167"/>
      <c r="G54" s="104">
        <f t="shared" ref="G54:G55" si="13">E54*F54</f>
        <v>0</v>
      </c>
      <c r="H54" s="18"/>
      <c r="I54" s="104">
        <f t="shared" ref="I54:I55" si="14">E54*H54</f>
        <v>0</v>
      </c>
      <c r="J54" s="170"/>
      <c r="K54" s="105">
        <f t="shared" ref="K54:K55" si="15">E54*J54</f>
        <v>0</v>
      </c>
      <c r="L54" s="106"/>
      <c r="M54" s="107" t="s">
        <v>95</v>
      </c>
      <c r="N54" s="108" t="s">
        <v>113</v>
      </c>
      <c r="O54" s="131" t="s">
        <v>111</v>
      </c>
    </row>
    <row r="55" spans="1:15" s="98" customFormat="1" ht="112.5">
      <c r="A55" s="99">
        <v>27</v>
      </c>
      <c r="B55" s="146">
        <v>921410</v>
      </c>
      <c r="C55" s="101" t="s">
        <v>69</v>
      </c>
      <c r="D55" s="102" t="s">
        <v>46</v>
      </c>
      <c r="E55" s="103">
        <v>6.6</v>
      </c>
      <c r="F55" s="167"/>
      <c r="G55" s="104">
        <f t="shared" si="13"/>
        <v>0</v>
      </c>
      <c r="H55" s="18"/>
      <c r="I55" s="104">
        <f t="shared" si="14"/>
        <v>0</v>
      </c>
      <c r="J55" s="170"/>
      <c r="K55" s="105">
        <f t="shared" si="15"/>
        <v>0</v>
      </c>
      <c r="L55" s="106"/>
      <c r="M55" s="107" t="s">
        <v>95</v>
      </c>
      <c r="N55" s="108" t="s">
        <v>113</v>
      </c>
      <c r="O55" s="131" t="s">
        <v>110</v>
      </c>
    </row>
    <row r="56" spans="1:15" s="98" customFormat="1" ht="45">
      <c r="A56" s="99">
        <v>28</v>
      </c>
      <c r="B56" s="100" t="s">
        <v>125</v>
      </c>
      <c r="C56" s="101" t="s">
        <v>126</v>
      </c>
      <c r="D56" s="102" t="s">
        <v>47</v>
      </c>
      <c r="E56" s="103">
        <v>20.2</v>
      </c>
      <c r="F56" s="167"/>
      <c r="G56" s="104">
        <f>E56*F56</f>
        <v>0</v>
      </c>
      <c r="H56" s="18"/>
      <c r="I56" s="104">
        <f>E56*H56</f>
        <v>0</v>
      </c>
      <c r="J56" s="170"/>
      <c r="K56" s="105">
        <f>E56*J56</f>
        <v>0</v>
      </c>
      <c r="L56" s="106"/>
      <c r="M56" s="107" t="s">
        <v>95</v>
      </c>
      <c r="N56" s="108" t="s">
        <v>113</v>
      </c>
      <c r="O56" s="131" t="s">
        <v>127</v>
      </c>
    </row>
    <row r="57" spans="1:15" s="98" customFormat="1">
      <c r="A57" s="99"/>
      <c r="B57" s="147"/>
      <c r="C57" s="150"/>
      <c r="D57" s="149"/>
      <c r="E57" s="139"/>
      <c r="F57" s="167"/>
      <c r="G57" s="140"/>
      <c r="H57" s="169"/>
      <c r="I57" s="140"/>
      <c r="J57" s="169"/>
      <c r="K57" s="141"/>
      <c r="L57" s="106"/>
      <c r="M57" s="145"/>
      <c r="N57" s="118"/>
      <c r="O57" s="142"/>
    </row>
    <row r="58" spans="1:15" s="98" customFormat="1">
      <c r="A58" s="120" t="s">
        <v>28</v>
      </c>
      <c r="B58" s="121" t="s">
        <v>37</v>
      </c>
      <c r="C58" s="122" t="str">
        <f>C53</f>
        <v>Ostatní konstrukce a práce, bourání</v>
      </c>
      <c r="D58" s="123"/>
      <c r="E58" s="124"/>
      <c r="F58" s="11"/>
      <c r="G58" s="125">
        <f>SUM(G54:G56)</f>
        <v>0</v>
      </c>
      <c r="H58" s="12"/>
      <c r="I58" s="125">
        <f>SUM(I54:I56)</f>
        <v>0</v>
      </c>
      <c r="J58" s="13"/>
      <c r="K58" s="126">
        <f>SUM(K54:K56)</f>
        <v>0</v>
      </c>
      <c r="L58" s="127"/>
      <c r="M58" s="128"/>
      <c r="N58" s="129"/>
      <c r="O58" s="130"/>
    </row>
    <row r="59" spans="1:15" s="98" customFormat="1">
      <c r="A59" s="176" t="s">
        <v>27</v>
      </c>
      <c r="B59" s="177" t="s">
        <v>43</v>
      </c>
      <c r="C59" s="178" t="s">
        <v>42</v>
      </c>
      <c r="D59" s="179"/>
      <c r="E59" s="189"/>
      <c r="F59" s="20"/>
      <c r="G59" s="182"/>
      <c r="H59" s="19"/>
      <c r="I59" s="182"/>
      <c r="J59" s="19"/>
      <c r="K59" s="183"/>
      <c r="L59" s="94"/>
      <c r="M59" s="188" t="s">
        <v>94</v>
      </c>
      <c r="N59" s="118"/>
      <c r="O59" s="142"/>
    </row>
    <row r="60" spans="1:15" s="98" customFormat="1" ht="67.5">
      <c r="A60" s="99">
        <v>29</v>
      </c>
      <c r="B60" s="146" t="s">
        <v>70</v>
      </c>
      <c r="C60" s="101" t="s">
        <v>71</v>
      </c>
      <c r="D60" s="151" t="s">
        <v>67</v>
      </c>
      <c r="E60" s="103">
        <v>15.1</v>
      </c>
      <c r="F60" s="167"/>
      <c r="G60" s="104">
        <f>E60*F60</f>
        <v>0</v>
      </c>
      <c r="H60" s="18"/>
      <c r="I60" s="104">
        <f>E60*H60</f>
        <v>0</v>
      </c>
      <c r="J60" s="170"/>
      <c r="K60" s="105">
        <f>E60*J60</f>
        <v>0</v>
      </c>
      <c r="L60" s="106"/>
      <c r="M60" s="107" t="s">
        <v>95</v>
      </c>
      <c r="N60" s="108" t="s">
        <v>113</v>
      </c>
      <c r="O60" s="131" t="s">
        <v>112</v>
      </c>
    </row>
    <row r="61" spans="1:15" s="98" customFormat="1" ht="22.5">
      <c r="A61" s="99">
        <v>30</v>
      </c>
      <c r="B61" s="146" t="s">
        <v>72</v>
      </c>
      <c r="C61" s="101" t="s">
        <v>73</v>
      </c>
      <c r="D61" s="151" t="s">
        <v>67</v>
      </c>
      <c r="E61" s="103">
        <v>75.760000000000005</v>
      </c>
      <c r="F61" s="167"/>
      <c r="G61" s="104">
        <f t="shared" ref="G61:G62" si="16">E61*F61</f>
        <v>0</v>
      </c>
      <c r="H61" s="18"/>
      <c r="I61" s="104">
        <f t="shared" ref="I61:I62" si="17">E61*H61</f>
        <v>0</v>
      </c>
      <c r="J61" s="170"/>
      <c r="K61" s="105">
        <f t="shared" ref="K61:K62" si="18">E61*J61</f>
        <v>0</v>
      </c>
      <c r="L61" s="106"/>
      <c r="M61" s="107" t="s">
        <v>95</v>
      </c>
      <c r="N61" s="108" t="s">
        <v>113</v>
      </c>
      <c r="O61" s="131" t="s">
        <v>145</v>
      </c>
    </row>
    <row r="62" spans="1:15" s="98" customFormat="1" ht="22.5">
      <c r="A62" s="99">
        <v>31</v>
      </c>
      <c r="B62" s="146" t="s">
        <v>74</v>
      </c>
      <c r="C62" s="101" t="s">
        <v>75</v>
      </c>
      <c r="D62" s="151" t="s">
        <v>67</v>
      </c>
      <c r="E62" s="103">
        <v>1.42</v>
      </c>
      <c r="F62" s="167"/>
      <c r="G62" s="104">
        <f t="shared" si="16"/>
        <v>0</v>
      </c>
      <c r="H62" s="18"/>
      <c r="I62" s="104">
        <f t="shared" si="17"/>
        <v>0</v>
      </c>
      <c r="J62" s="170"/>
      <c r="K62" s="105">
        <f t="shared" si="18"/>
        <v>0</v>
      </c>
      <c r="L62" s="106"/>
      <c r="M62" s="107" t="s">
        <v>95</v>
      </c>
      <c r="N62" s="108" t="s">
        <v>113</v>
      </c>
      <c r="O62" s="131" t="s">
        <v>145</v>
      </c>
    </row>
    <row r="63" spans="1:15" s="98" customFormat="1">
      <c r="A63" s="137"/>
      <c r="B63" s="133"/>
      <c r="C63" s="138"/>
      <c r="D63" s="133"/>
      <c r="E63" s="139"/>
      <c r="F63" s="167"/>
      <c r="G63" s="140"/>
      <c r="H63" s="169"/>
      <c r="I63" s="140"/>
      <c r="J63" s="169"/>
      <c r="K63" s="141"/>
      <c r="L63" s="106"/>
      <c r="M63" s="152"/>
      <c r="N63" s="138"/>
      <c r="O63" s="153"/>
    </row>
    <row r="64" spans="1:15" s="98" customFormat="1" ht="15.75" thickBot="1">
      <c r="A64" s="154" t="s">
        <v>28</v>
      </c>
      <c r="B64" s="155" t="s">
        <v>44</v>
      </c>
      <c r="C64" s="156" t="str">
        <f>C59</f>
        <v>Poplatky za skládky</v>
      </c>
      <c r="D64" s="157"/>
      <c r="E64" s="158"/>
      <c r="F64" s="14"/>
      <c r="G64" s="159">
        <f>SUM(G60:G62)</f>
        <v>0</v>
      </c>
      <c r="H64" s="15"/>
      <c r="I64" s="159">
        <f>SUM(I60:I62)</f>
        <v>0</v>
      </c>
      <c r="J64" s="16"/>
      <c r="K64" s="160">
        <f>SUM(K60:K62)</f>
        <v>0</v>
      </c>
      <c r="L64" s="161"/>
      <c r="M64" s="162"/>
      <c r="N64" s="163"/>
      <c r="O64" s="164"/>
    </row>
    <row r="77" spans="3:3">
      <c r="C77" s="165"/>
    </row>
    <row r="86" spans="3:3">
      <c r="C86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5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62"/>
  <sheetViews>
    <sheetView view="pageBreakPreview" zoomScaleNormal="100" zoomScaleSheetLayoutView="100" workbookViewId="0">
      <selection activeCell="J14" sqref="J14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171"/>
      <c r="F1" s="171"/>
      <c r="G1" s="171"/>
      <c r="H1" s="172" t="s">
        <v>9</v>
      </c>
      <c r="I1" s="173" t="s">
        <v>0</v>
      </c>
      <c r="J1" s="174"/>
      <c r="K1" s="175">
        <f>SUM(I13:I478,K13:K478)/2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>
      <c r="A6" s="38" t="s">
        <v>3</v>
      </c>
      <c r="B6" s="23"/>
      <c r="C6" s="43" t="s">
        <v>146</v>
      </c>
      <c r="D6" s="24"/>
      <c r="E6" s="40"/>
      <c r="F6" s="41"/>
      <c r="G6" s="24"/>
      <c r="H6" s="24"/>
      <c r="I6" s="38" t="s">
        <v>12</v>
      </c>
      <c r="J6" s="45" t="s">
        <v>147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176" t="s">
        <v>27</v>
      </c>
      <c r="B13" s="177">
        <v>1</v>
      </c>
      <c r="C13" s="178" t="s">
        <v>7</v>
      </c>
      <c r="D13" s="179"/>
      <c r="E13" s="189"/>
      <c r="F13" s="20"/>
      <c r="G13" s="181"/>
      <c r="H13" s="19"/>
      <c r="I13" s="182"/>
      <c r="J13" s="19"/>
      <c r="K13" s="183"/>
      <c r="L13" s="106"/>
      <c r="M13" s="107" t="s">
        <v>94</v>
      </c>
      <c r="N13" s="118"/>
      <c r="O13" s="131"/>
    </row>
    <row r="14" spans="1:15" s="98" customFormat="1" ht="258.75">
      <c r="A14" s="99">
        <v>1</v>
      </c>
      <c r="B14" s="112">
        <v>174123</v>
      </c>
      <c r="C14" s="113" t="s">
        <v>148</v>
      </c>
      <c r="D14" s="114" t="s">
        <v>47</v>
      </c>
      <c r="E14" s="103">
        <v>16.399999999999999</v>
      </c>
      <c r="F14" s="17"/>
      <c r="G14" s="104">
        <f t="shared" ref="G14:G17" si="0">E14*F14</f>
        <v>0</v>
      </c>
      <c r="H14" s="18"/>
      <c r="I14" s="104">
        <f t="shared" ref="I14:I17" si="1">E14*H14</f>
        <v>0</v>
      </c>
      <c r="J14" s="170"/>
      <c r="K14" s="105">
        <f t="shared" ref="K14:K17" si="2">E14*J14</f>
        <v>0</v>
      </c>
      <c r="L14" s="106"/>
      <c r="M14" s="107" t="s">
        <v>95</v>
      </c>
      <c r="N14" s="108" t="s">
        <v>113</v>
      </c>
      <c r="O14" s="131" t="s">
        <v>149</v>
      </c>
    </row>
    <row r="15" spans="1:15" s="98" customFormat="1" ht="27" customHeight="1">
      <c r="A15" s="99">
        <v>2</v>
      </c>
      <c r="B15" s="112">
        <v>18110</v>
      </c>
      <c r="C15" s="113" t="s">
        <v>50</v>
      </c>
      <c r="D15" s="114" t="s">
        <v>48</v>
      </c>
      <c r="E15" s="103">
        <v>79.8</v>
      </c>
      <c r="F15" s="17"/>
      <c r="G15" s="104">
        <f t="shared" si="0"/>
        <v>0</v>
      </c>
      <c r="H15" s="18"/>
      <c r="I15" s="104">
        <f t="shared" si="1"/>
        <v>0</v>
      </c>
      <c r="J15" s="170"/>
      <c r="K15" s="105">
        <f t="shared" si="2"/>
        <v>0</v>
      </c>
      <c r="L15" s="106"/>
      <c r="M15" s="107" t="s">
        <v>95</v>
      </c>
      <c r="N15" s="108" t="s">
        <v>113</v>
      </c>
      <c r="O15" s="131" t="s">
        <v>97</v>
      </c>
    </row>
    <row r="16" spans="1:15" s="98" customFormat="1" ht="273" customHeight="1">
      <c r="A16" s="99">
        <v>3</v>
      </c>
      <c r="B16" s="112">
        <v>123838</v>
      </c>
      <c r="C16" s="113" t="s">
        <v>89</v>
      </c>
      <c r="D16" s="132" t="s">
        <v>47</v>
      </c>
      <c r="E16" s="103">
        <v>19.8</v>
      </c>
      <c r="F16" s="17"/>
      <c r="G16" s="104">
        <f t="shared" si="0"/>
        <v>0</v>
      </c>
      <c r="H16" s="18"/>
      <c r="I16" s="104">
        <f t="shared" si="1"/>
        <v>0</v>
      </c>
      <c r="J16" s="170"/>
      <c r="K16" s="105">
        <f t="shared" si="2"/>
        <v>0</v>
      </c>
      <c r="L16" s="106"/>
      <c r="M16" s="107" t="s">
        <v>95</v>
      </c>
      <c r="N16" s="108" t="s">
        <v>113</v>
      </c>
      <c r="O16" s="131" t="s">
        <v>98</v>
      </c>
    </row>
    <row r="17" spans="1:15" s="98" customFormat="1" ht="17.25" customHeight="1">
      <c r="A17" s="99">
        <v>4</v>
      </c>
      <c r="B17" s="112">
        <v>12383</v>
      </c>
      <c r="C17" s="113" t="s">
        <v>80</v>
      </c>
      <c r="D17" s="132" t="s">
        <v>47</v>
      </c>
      <c r="E17" s="103">
        <v>2</v>
      </c>
      <c r="F17" s="167"/>
      <c r="G17" s="104">
        <f t="shared" si="0"/>
        <v>0</v>
      </c>
      <c r="H17" s="18"/>
      <c r="I17" s="104">
        <f t="shared" si="1"/>
        <v>0</v>
      </c>
      <c r="J17" s="170"/>
      <c r="K17" s="105">
        <f t="shared" si="2"/>
        <v>0</v>
      </c>
      <c r="L17" s="106"/>
      <c r="M17" s="107" t="s">
        <v>95</v>
      </c>
      <c r="N17" s="108" t="s">
        <v>113</v>
      </c>
      <c r="O17" s="131" t="s">
        <v>150</v>
      </c>
    </row>
    <row r="18" spans="1:15" s="98" customFormat="1">
      <c r="A18" s="137"/>
      <c r="B18" s="133"/>
      <c r="C18" s="138"/>
      <c r="D18" s="133"/>
      <c r="E18" s="139"/>
      <c r="F18" s="167"/>
      <c r="G18" s="140"/>
      <c r="H18" s="169"/>
      <c r="I18" s="140"/>
      <c r="J18" s="169"/>
      <c r="K18" s="141"/>
      <c r="L18" s="106"/>
      <c r="M18" s="117"/>
      <c r="N18" s="118"/>
      <c r="O18" s="142"/>
    </row>
    <row r="19" spans="1:15" s="98" customFormat="1">
      <c r="A19" s="120" t="s">
        <v>28</v>
      </c>
      <c r="B19" s="121" t="s">
        <v>29</v>
      </c>
      <c r="C19" s="122" t="str">
        <f>C13</f>
        <v xml:space="preserve">Zemní práce </v>
      </c>
      <c r="D19" s="123"/>
      <c r="E19" s="124"/>
      <c r="F19" s="11"/>
      <c r="G19" s="125">
        <f>SUM(G14:G17)</f>
        <v>0</v>
      </c>
      <c r="H19" s="12"/>
      <c r="I19" s="125">
        <f>SUM(I14:I17)</f>
        <v>0</v>
      </c>
      <c r="J19" s="13"/>
      <c r="K19" s="126">
        <f>SUM(K14:K17)</f>
        <v>0</v>
      </c>
      <c r="L19" s="127"/>
      <c r="M19" s="128"/>
      <c r="N19" s="129"/>
      <c r="O19" s="130"/>
    </row>
    <row r="20" spans="1:15" s="98" customFormat="1">
      <c r="A20" s="176" t="s">
        <v>27</v>
      </c>
      <c r="B20" s="177" t="s">
        <v>30</v>
      </c>
      <c r="C20" s="178" t="s">
        <v>31</v>
      </c>
      <c r="D20" s="179"/>
      <c r="E20" s="189"/>
      <c r="F20" s="20"/>
      <c r="G20" s="182"/>
      <c r="H20" s="19"/>
      <c r="I20" s="182"/>
      <c r="J20" s="19"/>
      <c r="K20" s="183"/>
      <c r="L20" s="94"/>
      <c r="M20" s="188" t="s">
        <v>94</v>
      </c>
      <c r="N20" s="118"/>
      <c r="O20" s="142"/>
    </row>
    <row r="21" spans="1:15" s="98" customFormat="1" ht="180">
      <c r="A21" s="99">
        <v>5</v>
      </c>
      <c r="B21" s="112">
        <v>272313</v>
      </c>
      <c r="C21" s="100" t="s">
        <v>53</v>
      </c>
      <c r="D21" s="102" t="s">
        <v>47</v>
      </c>
      <c r="E21" s="103">
        <v>1.2</v>
      </c>
      <c r="F21" s="167"/>
      <c r="G21" s="104">
        <f>E21*F21</f>
        <v>0</v>
      </c>
      <c r="H21" s="18"/>
      <c r="I21" s="104">
        <f>E21*H21</f>
        <v>0</v>
      </c>
      <c r="J21" s="170"/>
      <c r="K21" s="105">
        <f>E21*J21</f>
        <v>0</v>
      </c>
      <c r="L21" s="106"/>
      <c r="M21" s="107" t="s">
        <v>95</v>
      </c>
      <c r="N21" s="108" t="s">
        <v>113</v>
      </c>
      <c r="O21" s="131" t="s">
        <v>101</v>
      </c>
    </row>
    <row r="22" spans="1:15" s="98" customFormat="1">
      <c r="A22" s="99"/>
      <c r="B22" s="134"/>
      <c r="C22" s="100"/>
      <c r="D22" s="144"/>
      <c r="E22" s="139"/>
      <c r="F22" s="167"/>
      <c r="G22" s="140"/>
      <c r="H22" s="169"/>
      <c r="I22" s="140"/>
      <c r="J22" s="169"/>
      <c r="K22" s="141"/>
      <c r="L22" s="106"/>
      <c r="M22" s="145"/>
      <c r="N22" s="118"/>
      <c r="O22" s="142"/>
    </row>
    <row r="23" spans="1:15" s="98" customFormat="1">
      <c r="A23" s="120" t="s">
        <v>28</v>
      </c>
      <c r="B23" s="121" t="s">
        <v>32</v>
      </c>
      <c r="C23" s="122" t="str">
        <f>C20</f>
        <v>Základy</v>
      </c>
      <c r="D23" s="123"/>
      <c r="E23" s="124"/>
      <c r="F23" s="11"/>
      <c r="G23" s="125">
        <f>SUM(G21:G21)</f>
        <v>0</v>
      </c>
      <c r="H23" s="12"/>
      <c r="I23" s="125">
        <f>SUM(I21:I21)</f>
        <v>0</v>
      </c>
      <c r="J23" s="13"/>
      <c r="K23" s="126">
        <f>SUM(K21:K21)</f>
        <v>0</v>
      </c>
      <c r="L23" s="127"/>
      <c r="M23" s="128"/>
      <c r="N23" s="129"/>
      <c r="O23" s="130"/>
    </row>
    <row r="24" spans="1:15" s="98" customFormat="1">
      <c r="A24" s="176" t="s">
        <v>27</v>
      </c>
      <c r="B24" s="177" t="s">
        <v>33</v>
      </c>
      <c r="C24" s="178" t="s">
        <v>35</v>
      </c>
      <c r="D24" s="179"/>
      <c r="E24" s="189"/>
      <c r="F24" s="20"/>
      <c r="G24" s="182"/>
      <c r="H24" s="19"/>
      <c r="I24" s="182"/>
      <c r="J24" s="19"/>
      <c r="K24" s="183"/>
      <c r="L24" s="106"/>
      <c r="M24" s="107" t="s">
        <v>94</v>
      </c>
      <c r="N24" s="118"/>
      <c r="O24" s="142"/>
    </row>
    <row r="25" spans="1:15" s="98" customFormat="1" ht="112.5">
      <c r="A25" s="99">
        <v>6</v>
      </c>
      <c r="B25" s="100" t="s">
        <v>151</v>
      </c>
      <c r="C25" s="101" t="s">
        <v>152</v>
      </c>
      <c r="D25" s="102" t="s">
        <v>48</v>
      </c>
      <c r="E25" s="103">
        <v>79.8</v>
      </c>
      <c r="F25" s="17"/>
      <c r="G25" s="104">
        <f>E25*F25</f>
        <v>0</v>
      </c>
      <c r="H25" s="18"/>
      <c r="I25" s="104">
        <f>E25*H25</f>
        <v>0</v>
      </c>
      <c r="J25" s="170"/>
      <c r="K25" s="105">
        <f>E25*J25</f>
        <v>0</v>
      </c>
      <c r="L25" s="106"/>
      <c r="M25" s="107" t="s">
        <v>95</v>
      </c>
      <c r="N25" s="108" t="s">
        <v>113</v>
      </c>
      <c r="O25" s="131" t="s">
        <v>103</v>
      </c>
    </row>
    <row r="26" spans="1:15" s="98" customFormat="1" ht="33.75">
      <c r="A26" s="99">
        <v>7</v>
      </c>
      <c r="B26" s="100" t="s">
        <v>123</v>
      </c>
      <c r="C26" s="101" t="s">
        <v>124</v>
      </c>
      <c r="D26" s="102" t="s">
        <v>47</v>
      </c>
      <c r="E26" s="103">
        <v>31.4</v>
      </c>
      <c r="F26" s="17"/>
      <c r="G26" s="104">
        <f t="shared" ref="G26:G27" si="3">E26*F26</f>
        <v>0</v>
      </c>
      <c r="H26" s="18"/>
      <c r="I26" s="104">
        <f t="shared" ref="I26:I27" si="4">E26*H26</f>
        <v>0</v>
      </c>
      <c r="J26" s="170"/>
      <c r="K26" s="105">
        <f t="shared" ref="K26:K27" si="5">E26*J26</f>
        <v>0</v>
      </c>
      <c r="L26" s="133"/>
      <c r="M26" s="107" t="s">
        <v>95</v>
      </c>
      <c r="N26" s="118" t="s">
        <v>113</v>
      </c>
      <c r="O26" s="142" t="s">
        <v>128</v>
      </c>
    </row>
    <row r="27" spans="1:15" s="98" customFormat="1" ht="168.75">
      <c r="A27" s="99">
        <v>8</v>
      </c>
      <c r="B27" s="100" t="s">
        <v>54</v>
      </c>
      <c r="C27" s="101" t="s">
        <v>55</v>
      </c>
      <c r="D27" s="102" t="s">
        <v>47</v>
      </c>
      <c r="E27" s="103">
        <v>13.2</v>
      </c>
      <c r="F27" s="17"/>
      <c r="G27" s="104">
        <f t="shared" si="3"/>
        <v>0</v>
      </c>
      <c r="H27" s="18"/>
      <c r="I27" s="104">
        <f t="shared" si="4"/>
        <v>0</v>
      </c>
      <c r="J27" s="170"/>
      <c r="K27" s="105">
        <f t="shared" si="5"/>
        <v>0</v>
      </c>
      <c r="L27" s="106"/>
      <c r="M27" s="107" t="s">
        <v>95</v>
      </c>
      <c r="N27" s="108" t="s">
        <v>0</v>
      </c>
      <c r="O27" s="131" t="s">
        <v>102</v>
      </c>
    </row>
    <row r="28" spans="1:15" s="98" customFormat="1">
      <c r="A28" s="137"/>
      <c r="B28" s="133"/>
      <c r="C28" s="138"/>
      <c r="D28" s="133"/>
      <c r="E28" s="139"/>
      <c r="F28" s="167"/>
      <c r="G28" s="140"/>
      <c r="H28" s="169"/>
      <c r="I28" s="140"/>
      <c r="J28" s="169"/>
      <c r="K28" s="141"/>
      <c r="L28" s="106"/>
      <c r="M28" s="145"/>
      <c r="N28" s="118"/>
      <c r="O28" s="142"/>
    </row>
    <row r="29" spans="1:15" s="98" customFormat="1">
      <c r="A29" s="120" t="s">
        <v>28</v>
      </c>
      <c r="B29" s="121" t="s">
        <v>34</v>
      </c>
      <c r="C29" s="122" t="str">
        <f>C24</f>
        <v>Komunikace</v>
      </c>
      <c r="D29" s="123"/>
      <c r="E29" s="124"/>
      <c r="F29" s="11"/>
      <c r="G29" s="125">
        <f>SUM(G25:G27)</f>
        <v>0</v>
      </c>
      <c r="H29" s="12"/>
      <c r="I29" s="125">
        <f>SUM(I25:I27)</f>
        <v>0</v>
      </c>
      <c r="J29" s="13"/>
      <c r="K29" s="126">
        <f>SUM(K25:K27)</f>
        <v>0</v>
      </c>
      <c r="L29" s="127"/>
      <c r="M29" s="128"/>
      <c r="N29" s="129"/>
      <c r="O29" s="130"/>
    </row>
    <row r="30" spans="1:15" s="98" customFormat="1">
      <c r="A30" s="176" t="s">
        <v>27</v>
      </c>
      <c r="B30" s="177" t="s">
        <v>38</v>
      </c>
      <c r="C30" s="178" t="s">
        <v>41</v>
      </c>
      <c r="D30" s="179"/>
      <c r="E30" s="189"/>
      <c r="F30" s="20"/>
      <c r="G30" s="182"/>
      <c r="H30" s="19"/>
      <c r="I30" s="182"/>
      <c r="J30" s="19"/>
      <c r="K30" s="183"/>
      <c r="L30" s="106"/>
      <c r="M30" s="107" t="s">
        <v>94</v>
      </c>
      <c r="N30" s="118"/>
      <c r="O30" s="142"/>
    </row>
    <row r="31" spans="1:15" s="98" customFormat="1" ht="112.5">
      <c r="A31" s="99">
        <v>9</v>
      </c>
      <c r="B31" s="146">
        <v>921410</v>
      </c>
      <c r="C31" s="101" t="s">
        <v>153</v>
      </c>
      <c r="D31" s="102" t="s">
        <v>46</v>
      </c>
      <c r="E31" s="103">
        <v>3.6</v>
      </c>
      <c r="F31" s="167"/>
      <c r="G31" s="104">
        <f t="shared" ref="G31" si="6">E31*F31</f>
        <v>0</v>
      </c>
      <c r="H31" s="18"/>
      <c r="I31" s="104">
        <f t="shared" ref="I31" si="7">E31*H31</f>
        <v>0</v>
      </c>
      <c r="J31" s="170"/>
      <c r="K31" s="105">
        <f t="shared" ref="K31" si="8">E31*J31</f>
        <v>0</v>
      </c>
      <c r="L31" s="106"/>
      <c r="M31" s="107" t="s">
        <v>95</v>
      </c>
      <c r="N31" s="108" t="s">
        <v>113</v>
      </c>
      <c r="O31" s="131" t="s">
        <v>110</v>
      </c>
    </row>
    <row r="32" spans="1:15" s="98" customFormat="1">
      <c r="A32" s="99">
        <v>10</v>
      </c>
      <c r="B32" s="100" t="s">
        <v>125</v>
      </c>
      <c r="C32" s="101" t="s">
        <v>126</v>
      </c>
      <c r="D32" s="102" t="s">
        <v>47</v>
      </c>
      <c r="E32" s="103">
        <v>20.2</v>
      </c>
      <c r="F32" s="167"/>
      <c r="G32" s="104">
        <f>E32*F32</f>
        <v>0</v>
      </c>
      <c r="H32" s="18"/>
      <c r="I32" s="104">
        <f>E32*H32</f>
        <v>0</v>
      </c>
      <c r="J32" s="170"/>
      <c r="K32" s="105">
        <f>E32*J32</f>
        <v>0</v>
      </c>
      <c r="M32" s="138"/>
      <c r="N32" s="138"/>
      <c r="O32" s="133"/>
    </row>
    <row r="33" spans="1:15" s="98" customFormat="1" ht="33.75">
      <c r="A33" s="99">
        <v>11</v>
      </c>
      <c r="B33" s="100">
        <v>965311</v>
      </c>
      <c r="C33" s="101" t="s">
        <v>154</v>
      </c>
      <c r="D33" s="102" t="s">
        <v>48</v>
      </c>
      <c r="E33" s="103">
        <v>8.1999999999999993</v>
      </c>
      <c r="F33" s="167"/>
      <c r="G33" s="104">
        <f>E33*F33</f>
        <v>0</v>
      </c>
      <c r="H33" s="18"/>
      <c r="I33" s="104">
        <f>E33*H33</f>
        <v>0</v>
      </c>
      <c r="J33" s="170"/>
      <c r="K33" s="105">
        <f>E33*J33</f>
        <v>0</v>
      </c>
      <c r="L33" s="106"/>
      <c r="M33" s="107" t="s">
        <v>95</v>
      </c>
      <c r="N33" s="108" t="s">
        <v>113</v>
      </c>
      <c r="O33" s="131" t="s">
        <v>111</v>
      </c>
    </row>
    <row r="34" spans="1:15" s="98" customFormat="1">
      <c r="A34" s="99"/>
      <c r="B34" s="147"/>
      <c r="C34" s="150"/>
      <c r="D34" s="149"/>
      <c r="E34" s="139"/>
      <c r="F34" s="167"/>
      <c r="G34" s="140"/>
      <c r="H34" s="169"/>
      <c r="I34" s="140"/>
      <c r="J34" s="169"/>
      <c r="K34" s="141"/>
      <c r="L34" s="106"/>
      <c r="M34" s="145"/>
      <c r="N34" s="118"/>
      <c r="O34" s="142"/>
    </row>
    <row r="35" spans="1:15" s="98" customFormat="1">
      <c r="A35" s="120" t="s">
        <v>28</v>
      </c>
      <c r="B35" s="121" t="s">
        <v>37</v>
      </c>
      <c r="C35" s="122" t="str">
        <f>C30</f>
        <v>Ostatní konstrukce a práce, bourání</v>
      </c>
      <c r="D35" s="123"/>
      <c r="E35" s="124"/>
      <c r="F35" s="11"/>
      <c r="G35" s="125">
        <f>SUM(G31:G33)</f>
        <v>0</v>
      </c>
      <c r="H35" s="12"/>
      <c r="I35" s="125">
        <f>SUM(I31:I33)</f>
        <v>0</v>
      </c>
      <c r="J35" s="13"/>
      <c r="K35" s="126">
        <f>SUM(K31:K33)</f>
        <v>0</v>
      </c>
      <c r="L35" s="127"/>
      <c r="M35" s="128"/>
      <c r="N35" s="129"/>
      <c r="O35" s="130"/>
    </row>
    <row r="36" spans="1:15" s="98" customFormat="1">
      <c r="A36" s="176" t="s">
        <v>27</v>
      </c>
      <c r="B36" s="177" t="s">
        <v>43</v>
      </c>
      <c r="C36" s="178" t="s">
        <v>42</v>
      </c>
      <c r="D36" s="179"/>
      <c r="E36" s="189"/>
      <c r="F36" s="20"/>
      <c r="G36" s="182"/>
      <c r="H36" s="19"/>
      <c r="I36" s="182"/>
      <c r="J36" s="19"/>
      <c r="K36" s="183"/>
      <c r="L36" s="94"/>
      <c r="M36" s="188" t="s">
        <v>94</v>
      </c>
      <c r="N36" s="118"/>
      <c r="O36" s="142"/>
    </row>
    <row r="37" spans="1:15" s="98" customFormat="1" ht="67.5">
      <c r="A37" s="99">
        <v>12</v>
      </c>
      <c r="B37" s="146" t="s">
        <v>72</v>
      </c>
      <c r="C37" s="101" t="s">
        <v>73</v>
      </c>
      <c r="D37" s="151" t="s">
        <v>67</v>
      </c>
      <c r="E37" s="103">
        <v>39.6</v>
      </c>
      <c r="F37" s="167"/>
      <c r="G37" s="104">
        <f t="shared" ref="G37:G38" si="9">E37*F37</f>
        <v>0</v>
      </c>
      <c r="H37" s="18"/>
      <c r="I37" s="104">
        <f t="shared" ref="I37:I38" si="10">E37*H37</f>
        <v>0</v>
      </c>
      <c r="J37" s="170"/>
      <c r="K37" s="105">
        <f t="shared" ref="K37:K38" si="11">E37*J37</f>
        <v>0</v>
      </c>
      <c r="L37" s="106"/>
      <c r="M37" s="107" t="s">
        <v>95</v>
      </c>
      <c r="N37" s="108" t="s">
        <v>113</v>
      </c>
      <c r="O37" s="131" t="s">
        <v>112</v>
      </c>
    </row>
    <row r="38" spans="1:15" s="98" customFormat="1" ht="22.5">
      <c r="A38" s="99">
        <v>13</v>
      </c>
      <c r="B38" s="146" t="s">
        <v>74</v>
      </c>
      <c r="C38" s="101" t="s">
        <v>75</v>
      </c>
      <c r="D38" s="151" t="s">
        <v>67</v>
      </c>
      <c r="E38" s="103">
        <v>0.6</v>
      </c>
      <c r="F38" s="167"/>
      <c r="G38" s="104">
        <f t="shared" si="9"/>
        <v>0</v>
      </c>
      <c r="H38" s="18"/>
      <c r="I38" s="104">
        <f t="shared" si="10"/>
        <v>0</v>
      </c>
      <c r="J38" s="170"/>
      <c r="K38" s="105">
        <f t="shared" si="11"/>
        <v>0</v>
      </c>
      <c r="L38" s="106"/>
      <c r="M38" s="107" t="s">
        <v>95</v>
      </c>
      <c r="N38" s="108" t="s">
        <v>113</v>
      </c>
      <c r="O38" s="131" t="s">
        <v>155</v>
      </c>
    </row>
    <row r="39" spans="1:15" s="98" customFormat="1">
      <c r="A39" s="137"/>
      <c r="B39" s="133"/>
      <c r="C39" s="138"/>
      <c r="D39" s="133"/>
      <c r="E39" s="139"/>
      <c r="F39" s="167"/>
      <c r="G39" s="140"/>
      <c r="H39" s="169"/>
      <c r="I39" s="140"/>
      <c r="J39" s="169"/>
      <c r="K39" s="141"/>
      <c r="L39" s="106"/>
      <c r="M39" s="152"/>
      <c r="N39" s="138"/>
      <c r="O39" s="153"/>
    </row>
    <row r="40" spans="1:15" s="98" customFormat="1" ht="15.75" thickBot="1">
      <c r="A40" s="154" t="s">
        <v>28</v>
      </c>
      <c r="B40" s="155" t="s">
        <v>44</v>
      </c>
      <c r="C40" s="156" t="str">
        <f>C36</f>
        <v>Poplatky za skládky</v>
      </c>
      <c r="D40" s="157"/>
      <c r="E40" s="158"/>
      <c r="F40" s="14"/>
      <c r="G40" s="159">
        <f>SUM(G37:G38)</f>
        <v>0</v>
      </c>
      <c r="H40" s="15"/>
      <c r="I40" s="159">
        <f>SUM(I37:I38)</f>
        <v>0</v>
      </c>
      <c r="J40" s="16"/>
      <c r="K40" s="160">
        <f>SUM(K37:K38)</f>
        <v>0</v>
      </c>
      <c r="L40" s="161"/>
      <c r="M40" s="162"/>
      <c r="N40" s="163"/>
      <c r="O40" s="164"/>
    </row>
    <row r="53" spans="3:3">
      <c r="C53" s="165"/>
    </row>
    <row r="62" spans="3:3">
      <c r="C62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35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72"/>
  <sheetViews>
    <sheetView view="pageBreakPreview" zoomScaleNormal="100" zoomScaleSheetLayoutView="100" workbookViewId="0">
      <selection activeCell="C48" sqref="C48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171"/>
      <c r="F1" s="171"/>
      <c r="G1" s="171"/>
      <c r="H1" s="172" t="s">
        <v>9</v>
      </c>
      <c r="I1" s="173" t="s">
        <v>0</v>
      </c>
      <c r="J1" s="174"/>
      <c r="K1" s="175">
        <f>SUM(I13:I488,K13:K488)/2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>
      <c r="A6" s="38" t="s">
        <v>3</v>
      </c>
      <c r="B6" s="23"/>
      <c r="C6" s="43" t="s">
        <v>156</v>
      </c>
      <c r="D6" s="24"/>
      <c r="E6" s="40"/>
      <c r="F6" s="41"/>
      <c r="G6" s="24"/>
      <c r="H6" s="24"/>
      <c r="I6" s="38" t="s">
        <v>12</v>
      </c>
      <c r="J6" s="45" t="s">
        <v>157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176" t="s">
        <v>27</v>
      </c>
      <c r="B13" s="177">
        <v>1</v>
      </c>
      <c r="C13" s="178" t="s">
        <v>7</v>
      </c>
      <c r="D13" s="179"/>
      <c r="E13" s="189"/>
      <c r="F13" s="20"/>
      <c r="G13" s="181"/>
      <c r="H13" s="19"/>
      <c r="I13" s="182"/>
      <c r="J13" s="19"/>
      <c r="K13" s="183"/>
      <c r="L13" s="106"/>
      <c r="M13" s="107" t="s">
        <v>94</v>
      </c>
      <c r="N13" s="118"/>
      <c r="O13" s="131"/>
    </row>
    <row r="14" spans="1:15" s="98" customFormat="1" ht="258.75">
      <c r="A14" s="99">
        <v>1</v>
      </c>
      <c r="B14" s="112">
        <v>174123</v>
      </c>
      <c r="C14" s="113" t="s">
        <v>148</v>
      </c>
      <c r="D14" s="114" t="s">
        <v>47</v>
      </c>
      <c r="E14" s="103">
        <v>14.5</v>
      </c>
      <c r="F14" s="17"/>
      <c r="G14" s="104">
        <f t="shared" ref="G14:G16" si="0">E14*F14</f>
        <v>0</v>
      </c>
      <c r="H14" s="18"/>
      <c r="I14" s="104">
        <f t="shared" ref="I14:I16" si="1">E14*H14</f>
        <v>0</v>
      </c>
      <c r="J14" s="170"/>
      <c r="K14" s="105">
        <f t="shared" ref="K14:K16" si="2">E14*J14</f>
        <v>0</v>
      </c>
      <c r="L14" s="106"/>
      <c r="M14" s="107" t="s">
        <v>95</v>
      </c>
      <c r="N14" s="108" t="s">
        <v>113</v>
      </c>
      <c r="O14" s="131" t="s">
        <v>149</v>
      </c>
    </row>
    <row r="15" spans="1:15" s="98" customFormat="1" ht="27" customHeight="1">
      <c r="A15" s="99">
        <v>2</v>
      </c>
      <c r="B15" s="112">
        <v>18110</v>
      </c>
      <c r="C15" s="113" t="s">
        <v>50</v>
      </c>
      <c r="D15" s="114" t="s">
        <v>48</v>
      </c>
      <c r="E15" s="103">
        <v>108.5</v>
      </c>
      <c r="F15" s="17"/>
      <c r="G15" s="104">
        <f t="shared" si="0"/>
        <v>0</v>
      </c>
      <c r="H15" s="18"/>
      <c r="I15" s="104">
        <f t="shared" si="1"/>
        <v>0</v>
      </c>
      <c r="J15" s="170"/>
      <c r="K15" s="105">
        <f t="shared" si="2"/>
        <v>0</v>
      </c>
      <c r="L15" s="106"/>
      <c r="M15" s="107" t="s">
        <v>95</v>
      </c>
      <c r="N15" s="108" t="s">
        <v>113</v>
      </c>
      <c r="O15" s="131" t="s">
        <v>97</v>
      </c>
    </row>
    <row r="16" spans="1:15" s="98" customFormat="1" ht="273" customHeight="1">
      <c r="A16" s="99">
        <v>3</v>
      </c>
      <c r="B16" s="112">
        <v>123838</v>
      </c>
      <c r="C16" s="113" t="s">
        <v>89</v>
      </c>
      <c r="D16" s="132" t="s">
        <v>47</v>
      </c>
      <c r="E16" s="103">
        <v>28.5</v>
      </c>
      <c r="F16" s="17"/>
      <c r="G16" s="104">
        <f t="shared" si="0"/>
        <v>0</v>
      </c>
      <c r="H16" s="18"/>
      <c r="I16" s="104">
        <f t="shared" si="1"/>
        <v>0</v>
      </c>
      <c r="J16" s="170"/>
      <c r="K16" s="105">
        <f t="shared" si="2"/>
        <v>0</v>
      </c>
      <c r="L16" s="106"/>
      <c r="M16" s="107" t="s">
        <v>95</v>
      </c>
      <c r="N16" s="108" t="s">
        <v>113</v>
      </c>
      <c r="O16" s="131" t="s">
        <v>98</v>
      </c>
    </row>
    <row r="17" spans="1:15" s="98" customFormat="1" ht="17.25" customHeight="1">
      <c r="A17" s="99">
        <v>4</v>
      </c>
      <c r="B17" s="112">
        <v>132418</v>
      </c>
      <c r="C17" s="113" t="s">
        <v>90</v>
      </c>
      <c r="D17" s="114" t="s">
        <v>47</v>
      </c>
      <c r="E17" s="103">
        <v>4.3</v>
      </c>
      <c r="F17" s="167"/>
      <c r="G17" s="104">
        <f>E17*F17</f>
        <v>0</v>
      </c>
      <c r="H17" s="18"/>
      <c r="I17" s="104">
        <f>E17*H17</f>
        <v>0</v>
      </c>
      <c r="J17" s="170"/>
      <c r="K17" s="105">
        <f>E17*J17</f>
        <v>0</v>
      </c>
      <c r="L17" s="106"/>
      <c r="M17" s="107" t="s">
        <v>95</v>
      </c>
      <c r="N17" s="108" t="s">
        <v>113</v>
      </c>
      <c r="O17" s="131" t="s">
        <v>150</v>
      </c>
    </row>
    <row r="18" spans="1:15" s="98" customFormat="1" ht="52.5" customHeight="1">
      <c r="A18" s="99">
        <v>5</v>
      </c>
      <c r="B18" s="134">
        <v>175411</v>
      </c>
      <c r="C18" s="113" t="s">
        <v>68</v>
      </c>
      <c r="D18" s="114" t="s">
        <v>47</v>
      </c>
      <c r="E18" s="103">
        <v>0.55000000000000004</v>
      </c>
      <c r="F18" s="167"/>
      <c r="G18" s="104">
        <f t="shared" ref="G18" si="3">E18*F18</f>
        <v>0</v>
      </c>
      <c r="H18" s="18"/>
      <c r="I18" s="104">
        <f>E18*H18</f>
        <v>0</v>
      </c>
      <c r="J18" s="170"/>
      <c r="K18" s="105">
        <f t="shared" ref="K18" si="4">E18*J18</f>
        <v>0</v>
      </c>
      <c r="L18" s="106"/>
      <c r="M18" s="107" t="s">
        <v>95</v>
      </c>
      <c r="N18" s="135" t="s">
        <v>113</v>
      </c>
      <c r="O18" s="136" t="s">
        <v>99</v>
      </c>
    </row>
    <row r="19" spans="1:15" s="98" customFormat="1">
      <c r="A19" s="137"/>
      <c r="B19" s="133"/>
      <c r="C19" s="138"/>
      <c r="D19" s="133"/>
      <c r="E19" s="139"/>
      <c r="F19" s="167"/>
      <c r="G19" s="140"/>
      <c r="H19" s="169"/>
      <c r="I19" s="140"/>
      <c r="J19" s="169"/>
      <c r="K19" s="141"/>
      <c r="L19" s="106"/>
      <c r="M19" s="117"/>
      <c r="N19" s="118"/>
      <c r="O19" s="142"/>
    </row>
    <row r="20" spans="1:15" s="98" customFormat="1">
      <c r="A20" s="120" t="s">
        <v>28</v>
      </c>
      <c r="B20" s="121" t="s">
        <v>29</v>
      </c>
      <c r="C20" s="122" t="str">
        <f>C13</f>
        <v xml:space="preserve">Zemní práce </v>
      </c>
      <c r="D20" s="123"/>
      <c r="E20" s="124"/>
      <c r="F20" s="11"/>
      <c r="G20" s="125">
        <f>SUM(G14:G18)</f>
        <v>0</v>
      </c>
      <c r="H20" s="12"/>
      <c r="I20" s="125">
        <f>SUM(I14:I18)</f>
        <v>0</v>
      </c>
      <c r="J20" s="13"/>
      <c r="K20" s="126">
        <f>SUM(K14:K18)</f>
        <v>0</v>
      </c>
      <c r="L20" s="127"/>
      <c r="M20" s="128"/>
      <c r="N20" s="129"/>
      <c r="O20" s="130"/>
    </row>
    <row r="21" spans="1:15" s="98" customFormat="1">
      <c r="A21" s="176" t="s">
        <v>27</v>
      </c>
      <c r="B21" s="177" t="s">
        <v>30</v>
      </c>
      <c r="C21" s="178" t="s">
        <v>31</v>
      </c>
      <c r="D21" s="179"/>
      <c r="E21" s="189"/>
      <c r="F21" s="20"/>
      <c r="G21" s="182"/>
      <c r="H21" s="19"/>
      <c r="I21" s="182"/>
      <c r="J21" s="19"/>
      <c r="K21" s="183"/>
      <c r="L21" s="94"/>
      <c r="M21" s="188" t="s">
        <v>94</v>
      </c>
      <c r="N21" s="118"/>
      <c r="O21" s="142"/>
    </row>
    <row r="22" spans="1:15" s="98" customFormat="1" ht="33.75">
      <c r="A22" s="99">
        <v>6</v>
      </c>
      <c r="B22" s="100">
        <v>21152</v>
      </c>
      <c r="C22" s="100" t="s">
        <v>51</v>
      </c>
      <c r="D22" s="102" t="s">
        <v>47</v>
      </c>
      <c r="E22" s="103">
        <v>4.3</v>
      </c>
      <c r="F22" s="167"/>
      <c r="G22" s="104">
        <f>E22*F22</f>
        <v>0</v>
      </c>
      <c r="H22" s="18"/>
      <c r="I22" s="104">
        <f>E22*H22</f>
        <v>0</v>
      </c>
      <c r="J22" s="170"/>
      <c r="K22" s="105">
        <f>E22*J22</f>
        <v>0</v>
      </c>
      <c r="L22" s="106"/>
      <c r="M22" s="107" t="s">
        <v>95</v>
      </c>
      <c r="N22" s="108" t="s">
        <v>113</v>
      </c>
      <c r="O22" s="131" t="s">
        <v>100</v>
      </c>
    </row>
    <row r="23" spans="1:15" s="98" customFormat="1">
      <c r="A23" s="99">
        <v>7</v>
      </c>
      <c r="B23" s="100">
        <v>21197</v>
      </c>
      <c r="C23" s="100" t="s">
        <v>52</v>
      </c>
      <c r="D23" s="102" t="s">
        <v>48</v>
      </c>
      <c r="E23" s="103">
        <v>28.6</v>
      </c>
      <c r="F23" s="167"/>
      <c r="G23" s="104">
        <f>E23*F23</f>
        <v>0</v>
      </c>
      <c r="H23" s="18"/>
      <c r="I23" s="104">
        <f>E23*H23</f>
        <v>0</v>
      </c>
      <c r="J23" s="170"/>
      <c r="K23" s="105">
        <f>E23*J23</f>
        <v>0</v>
      </c>
      <c r="L23" s="106"/>
      <c r="M23" s="107" t="s">
        <v>95</v>
      </c>
      <c r="N23" s="108" t="s">
        <v>113</v>
      </c>
      <c r="O23" s="131" t="s">
        <v>158</v>
      </c>
    </row>
    <row r="24" spans="1:15" s="98" customFormat="1" ht="180">
      <c r="A24" s="99">
        <v>8</v>
      </c>
      <c r="B24" s="112">
        <v>272313</v>
      </c>
      <c r="C24" s="100" t="s">
        <v>53</v>
      </c>
      <c r="D24" s="102" t="s">
        <v>47</v>
      </c>
      <c r="E24" s="103">
        <v>1</v>
      </c>
      <c r="F24" s="167"/>
      <c r="G24" s="104">
        <f>E24*F24</f>
        <v>0</v>
      </c>
      <c r="H24" s="18"/>
      <c r="I24" s="104">
        <f>E24*H24</f>
        <v>0</v>
      </c>
      <c r="J24" s="170"/>
      <c r="K24" s="105">
        <f>E24*J24</f>
        <v>0</v>
      </c>
      <c r="L24" s="106"/>
      <c r="M24" s="107" t="s">
        <v>95</v>
      </c>
      <c r="N24" s="108" t="s">
        <v>113</v>
      </c>
      <c r="O24" s="131" t="s">
        <v>101</v>
      </c>
    </row>
    <row r="25" spans="1:15" s="98" customFormat="1">
      <c r="A25" s="99"/>
      <c r="B25" s="134"/>
      <c r="C25" s="100"/>
      <c r="D25" s="144"/>
      <c r="E25" s="139"/>
      <c r="F25" s="167"/>
      <c r="G25" s="140"/>
      <c r="H25" s="169"/>
      <c r="I25" s="140"/>
      <c r="J25" s="169"/>
      <c r="K25" s="141"/>
      <c r="L25" s="106"/>
      <c r="M25" s="145"/>
      <c r="N25" s="118"/>
      <c r="O25" s="142"/>
    </row>
    <row r="26" spans="1:15" s="98" customFormat="1">
      <c r="A26" s="120" t="s">
        <v>28</v>
      </c>
      <c r="B26" s="121" t="s">
        <v>32</v>
      </c>
      <c r="C26" s="122" t="str">
        <f>C21</f>
        <v>Základy</v>
      </c>
      <c r="D26" s="123"/>
      <c r="E26" s="124"/>
      <c r="F26" s="11"/>
      <c r="G26" s="125">
        <f>SUM(G22:G24)</f>
        <v>0</v>
      </c>
      <c r="H26" s="12"/>
      <c r="I26" s="125">
        <f>SUM(I22:I24)</f>
        <v>0</v>
      </c>
      <c r="J26" s="13"/>
      <c r="K26" s="126">
        <f>SUM(K22:K24)</f>
        <v>0</v>
      </c>
      <c r="L26" s="127"/>
      <c r="M26" s="128"/>
      <c r="N26" s="129"/>
      <c r="O26" s="130"/>
    </row>
    <row r="27" spans="1:15" s="98" customFormat="1">
      <c r="A27" s="176" t="s">
        <v>27</v>
      </c>
      <c r="B27" s="177" t="s">
        <v>33</v>
      </c>
      <c r="C27" s="178" t="s">
        <v>35</v>
      </c>
      <c r="D27" s="179"/>
      <c r="E27" s="189"/>
      <c r="F27" s="20"/>
      <c r="G27" s="182"/>
      <c r="H27" s="19"/>
      <c r="I27" s="182"/>
      <c r="J27" s="19"/>
      <c r="K27" s="183"/>
      <c r="L27" s="106"/>
      <c r="M27" s="107" t="s">
        <v>94</v>
      </c>
      <c r="N27" s="118"/>
      <c r="O27" s="142"/>
    </row>
    <row r="28" spans="1:15" s="98" customFormat="1" ht="33.75">
      <c r="A28" s="99">
        <v>9</v>
      </c>
      <c r="B28" s="100" t="s">
        <v>123</v>
      </c>
      <c r="C28" s="101" t="s">
        <v>124</v>
      </c>
      <c r="D28" s="102" t="s">
        <v>47</v>
      </c>
      <c r="E28" s="103">
        <v>36.799999999999997</v>
      </c>
      <c r="F28" s="17"/>
      <c r="G28" s="104">
        <f t="shared" ref="G28:G30" si="5">E28*F28</f>
        <v>0</v>
      </c>
      <c r="H28" s="18"/>
      <c r="I28" s="104">
        <f t="shared" ref="I28:I30" si="6">E28*H28</f>
        <v>0</v>
      </c>
      <c r="J28" s="170"/>
      <c r="K28" s="105">
        <f t="shared" ref="K28:K30" si="7">E28*J28</f>
        <v>0</v>
      </c>
      <c r="L28" s="133"/>
      <c r="M28" s="107" t="s">
        <v>95</v>
      </c>
      <c r="N28" s="118" t="s">
        <v>113</v>
      </c>
      <c r="O28" s="142" t="s">
        <v>128</v>
      </c>
    </row>
    <row r="29" spans="1:15" s="98" customFormat="1" ht="168.75">
      <c r="A29" s="99">
        <v>10</v>
      </c>
      <c r="B29" s="100" t="s">
        <v>54</v>
      </c>
      <c r="C29" s="101" t="s">
        <v>55</v>
      </c>
      <c r="D29" s="102" t="s">
        <v>47</v>
      </c>
      <c r="E29" s="103">
        <v>16.5</v>
      </c>
      <c r="F29" s="17"/>
      <c r="G29" s="104">
        <f t="shared" si="5"/>
        <v>0</v>
      </c>
      <c r="H29" s="18"/>
      <c r="I29" s="104">
        <f t="shared" si="6"/>
        <v>0</v>
      </c>
      <c r="J29" s="170"/>
      <c r="K29" s="105">
        <f t="shared" si="7"/>
        <v>0</v>
      </c>
      <c r="L29" s="106"/>
      <c r="M29" s="107" t="s">
        <v>95</v>
      </c>
      <c r="N29" s="108" t="s">
        <v>0</v>
      </c>
      <c r="O29" s="131" t="s">
        <v>102</v>
      </c>
    </row>
    <row r="30" spans="1:15" s="98" customFormat="1" ht="112.5">
      <c r="A30" s="99">
        <v>11</v>
      </c>
      <c r="B30" s="100" t="s">
        <v>56</v>
      </c>
      <c r="C30" s="101" t="s">
        <v>57</v>
      </c>
      <c r="D30" s="102" t="s">
        <v>48</v>
      </c>
      <c r="E30" s="103">
        <v>96.8</v>
      </c>
      <c r="F30" s="17"/>
      <c r="G30" s="104">
        <f t="shared" si="5"/>
        <v>0</v>
      </c>
      <c r="H30" s="18"/>
      <c r="I30" s="104">
        <f t="shared" si="6"/>
        <v>0</v>
      </c>
      <c r="J30" s="170"/>
      <c r="K30" s="105">
        <f t="shared" si="7"/>
        <v>0</v>
      </c>
      <c r="L30" s="106"/>
      <c r="M30" s="107" t="s">
        <v>95</v>
      </c>
      <c r="N30" s="108" t="s">
        <v>0</v>
      </c>
      <c r="O30" s="131" t="s">
        <v>103</v>
      </c>
    </row>
    <row r="31" spans="1:15" s="98" customFormat="1">
      <c r="A31" s="137"/>
      <c r="B31" s="133"/>
      <c r="C31" s="138"/>
      <c r="D31" s="133"/>
      <c r="E31" s="139"/>
      <c r="F31" s="167"/>
      <c r="G31" s="140"/>
      <c r="H31" s="169"/>
      <c r="I31" s="140"/>
      <c r="J31" s="169"/>
      <c r="K31" s="141"/>
      <c r="L31" s="106"/>
      <c r="M31" s="145"/>
      <c r="N31" s="118"/>
      <c r="O31" s="142"/>
    </row>
    <row r="32" spans="1:15" s="98" customFormat="1">
      <c r="A32" s="120" t="s">
        <v>28</v>
      </c>
      <c r="B32" s="121" t="s">
        <v>34</v>
      </c>
      <c r="C32" s="122" t="str">
        <f>C27</f>
        <v>Komunikace</v>
      </c>
      <c r="D32" s="123"/>
      <c r="E32" s="124"/>
      <c r="F32" s="11"/>
      <c r="G32" s="125">
        <f>SUM(G28:G30)</f>
        <v>0</v>
      </c>
      <c r="H32" s="12"/>
      <c r="I32" s="125">
        <f>SUM(I28:I30)</f>
        <v>0</v>
      </c>
      <c r="J32" s="13"/>
      <c r="K32" s="126">
        <f>SUM(K28:K30)</f>
        <v>0</v>
      </c>
      <c r="L32" s="127"/>
      <c r="M32" s="128"/>
      <c r="N32" s="129"/>
      <c r="O32" s="130"/>
    </row>
    <row r="33" spans="1:15" s="98" customFormat="1">
      <c r="A33" s="176" t="s">
        <v>27</v>
      </c>
      <c r="B33" s="177" t="s">
        <v>36</v>
      </c>
      <c r="C33" s="178" t="s">
        <v>40</v>
      </c>
      <c r="D33" s="179"/>
      <c r="E33" s="189"/>
      <c r="F33" s="20"/>
      <c r="G33" s="182"/>
      <c r="H33" s="19"/>
      <c r="I33" s="182"/>
      <c r="J33" s="19"/>
      <c r="K33" s="183"/>
      <c r="L33" s="94"/>
      <c r="M33" s="188" t="s">
        <v>94</v>
      </c>
      <c r="N33" s="118"/>
      <c r="O33" s="142"/>
    </row>
    <row r="34" spans="1:15" s="98" customFormat="1" ht="180">
      <c r="A34" s="99">
        <v>12</v>
      </c>
      <c r="B34" s="147">
        <v>875332</v>
      </c>
      <c r="C34" s="101" t="s">
        <v>63</v>
      </c>
      <c r="D34" s="149" t="s">
        <v>46</v>
      </c>
      <c r="E34" s="103">
        <v>22.6</v>
      </c>
      <c r="F34" s="167"/>
      <c r="G34" s="104">
        <f>E34*F34</f>
        <v>0</v>
      </c>
      <c r="H34" s="18"/>
      <c r="I34" s="104">
        <f>E34*H34</f>
        <v>0</v>
      </c>
      <c r="J34" s="170"/>
      <c r="K34" s="105">
        <f>E34*J34</f>
        <v>0</v>
      </c>
      <c r="L34" s="106"/>
      <c r="M34" s="107" t="s">
        <v>95</v>
      </c>
      <c r="N34" s="108" t="s">
        <v>113</v>
      </c>
      <c r="O34" s="142" t="s">
        <v>107</v>
      </c>
    </row>
    <row r="35" spans="1:15" s="98" customFormat="1" ht="112.5">
      <c r="A35" s="99">
        <v>13</v>
      </c>
      <c r="B35" s="147">
        <v>89536</v>
      </c>
      <c r="C35" s="101" t="s">
        <v>64</v>
      </c>
      <c r="D35" s="149" t="s">
        <v>49</v>
      </c>
      <c r="E35" s="103">
        <v>1</v>
      </c>
      <c r="F35" s="167"/>
      <c r="G35" s="104">
        <f t="shared" ref="G35:G37" si="8">E35*F35</f>
        <v>0</v>
      </c>
      <c r="H35" s="18"/>
      <c r="I35" s="104">
        <f t="shared" ref="I35:I37" si="9">E35*H35</f>
        <v>0</v>
      </c>
      <c r="J35" s="170"/>
      <c r="K35" s="105">
        <f t="shared" ref="K35:K37" si="10">E35*J35</f>
        <v>0</v>
      </c>
      <c r="L35" s="106"/>
      <c r="M35" s="107" t="s">
        <v>95</v>
      </c>
      <c r="N35" s="108" t="s">
        <v>113</v>
      </c>
      <c r="O35" s="142" t="s">
        <v>108</v>
      </c>
    </row>
    <row r="36" spans="1:15" s="98" customFormat="1" ht="45">
      <c r="A36" s="99">
        <v>14</v>
      </c>
      <c r="B36" s="147">
        <v>895813</v>
      </c>
      <c r="C36" s="101" t="s">
        <v>65</v>
      </c>
      <c r="D36" s="149" t="s">
        <v>49</v>
      </c>
      <c r="E36" s="103">
        <v>1</v>
      </c>
      <c r="F36" s="167"/>
      <c r="G36" s="104">
        <f t="shared" si="8"/>
        <v>0</v>
      </c>
      <c r="H36" s="18"/>
      <c r="I36" s="104">
        <f t="shared" si="9"/>
        <v>0</v>
      </c>
      <c r="J36" s="170"/>
      <c r="K36" s="105">
        <f t="shared" si="10"/>
        <v>0</v>
      </c>
      <c r="L36" s="106"/>
      <c r="M36" s="107" t="s">
        <v>95</v>
      </c>
      <c r="N36" s="108" t="s">
        <v>113</v>
      </c>
      <c r="O36" s="142" t="s">
        <v>109</v>
      </c>
    </row>
    <row r="37" spans="1:15" s="98" customFormat="1">
      <c r="A37" s="99">
        <v>15</v>
      </c>
      <c r="B37" s="147">
        <v>895823</v>
      </c>
      <c r="C37" s="101" t="s">
        <v>66</v>
      </c>
      <c r="D37" s="149" t="s">
        <v>49</v>
      </c>
      <c r="E37" s="103">
        <v>1</v>
      </c>
      <c r="F37" s="167"/>
      <c r="G37" s="104">
        <f t="shared" si="8"/>
        <v>0</v>
      </c>
      <c r="H37" s="18"/>
      <c r="I37" s="104">
        <f t="shared" si="9"/>
        <v>0</v>
      </c>
      <c r="J37" s="170"/>
      <c r="K37" s="105">
        <f t="shared" si="10"/>
        <v>0</v>
      </c>
      <c r="L37" s="106"/>
      <c r="M37" s="107" t="s">
        <v>95</v>
      </c>
      <c r="N37" s="108" t="s">
        <v>113</v>
      </c>
      <c r="O37" s="131" t="s">
        <v>159</v>
      </c>
    </row>
    <row r="38" spans="1:15" s="98" customFormat="1">
      <c r="A38" s="137"/>
      <c r="B38" s="133"/>
      <c r="C38" s="138"/>
      <c r="D38" s="133"/>
      <c r="E38" s="139"/>
      <c r="F38" s="167"/>
      <c r="G38" s="140"/>
      <c r="H38" s="169"/>
      <c r="I38" s="140"/>
      <c r="J38" s="169"/>
      <c r="K38" s="141"/>
      <c r="L38" s="106"/>
      <c r="M38" s="107"/>
      <c r="N38" s="118"/>
      <c r="O38" s="142"/>
    </row>
    <row r="39" spans="1:15" s="98" customFormat="1">
      <c r="A39" s="120" t="s">
        <v>28</v>
      </c>
      <c r="B39" s="121" t="s">
        <v>39</v>
      </c>
      <c r="C39" s="122" t="str">
        <f>C33</f>
        <v>Trubní vedení</v>
      </c>
      <c r="D39" s="123"/>
      <c r="E39" s="124"/>
      <c r="F39" s="11"/>
      <c r="G39" s="125">
        <f>SUM(G34:G37)</f>
        <v>0</v>
      </c>
      <c r="H39" s="12"/>
      <c r="I39" s="125">
        <f>SUM(I34:I37)</f>
        <v>0</v>
      </c>
      <c r="J39" s="13"/>
      <c r="K39" s="126">
        <f>SUM(K34:K37)</f>
        <v>0</v>
      </c>
      <c r="L39" s="127"/>
      <c r="M39" s="128"/>
      <c r="N39" s="129"/>
      <c r="O39" s="130"/>
    </row>
    <row r="40" spans="1:15" s="98" customFormat="1">
      <c r="A40" s="176" t="s">
        <v>27</v>
      </c>
      <c r="B40" s="177" t="s">
        <v>38</v>
      </c>
      <c r="C40" s="178" t="s">
        <v>41</v>
      </c>
      <c r="D40" s="179"/>
      <c r="E40" s="189"/>
      <c r="F40" s="20"/>
      <c r="G40" s="182"/>
      <c r="H40" s="19"/>
      <c r="I40" s="182"/>
      <c r="J40" s="19"/>
      <c r="K40" s="183"/>
      <c r="L40" s="106"/>
      <c r="M40" s="107" t="s">
        <v>94</v>
      </c>
      <c r="N40" s="118"/>
      <c r="O40" s="142"/>
    </row>
    <row r="41" spans="1:15" s="98" customFormat="1" ht="123.75">
      <c r="A41" s="99">
        <v>16</v>
      </c>
      <c r="B41" s="146" t="s">
        <v>160</v>
      </c>
      <c r="C41" s="101" t="s">
        <v>161</v>
      </c>
      <c r="D41" s="102" t="s">
        <v>46</v>
      </c>
      <c r="E41" s="103">
        <v>6</v>
      </c>
      <c r="F41" s="167"/>
      <c r="G41" s="104">
        <f>E41*F41</f>
        <v>0</v>
      </c>
      <c r="H41" s="18"/>
      <c r="I41" s="104">
        <f>E41*H41</f>
        <v>0</v>
      </c>
      <c r="J41" s="170"/>
      <c r="K41" s="105">
        <f>E41*J41</f>
        <v>0</v>
      </c>
      <c r="L41" s="106"/>
      <c r="M41" s="107" t="s">
        <v>95</v>
      </c>
      <c r="N41" s="108" t="s">
        <v>113</v>
      </c>
      <c r="O41" s="131" t="s">
        <v>162</v>
      </c>
    </row>
    <row r="42" spans="1:15" s="98" customFormat="1" ht="33.75">
      <c r="A42" s="99">
        <v>17</v>
      </c>
      <c r="B42" s="100" t="s">
        <v>163</v>
      </c>
      <c r="C42" s="101" t="s">
        <v>154</v>
      </c>
      <c r="D42" s="102" t="s">
        <v>48</v>
      </c>
      <c r="E42" s="103">
        <v>15.5</v>
      </c>
      <c r="F42" s="167"/>
      <c r="G42" s="104">
        <f>E42*F42</f>
        <v>0</v>
      </c>
      <c r="H42" s="18"/>
      <c r="I42" s="104">
        <f>E42*H42</f>
        <v>0</v>
      </c>
      <c r="J42" s="170"/>
      <c r="K42" s="105">
        <f>E42*J42</f>
        <v>0</v>
      </c>
      <c r="L42" s="106"/>
      <c r="M42" s="107" t="s">
        <v>95</v>
      </c>
      <c r="N42" s="108" t="s">
        <v>113</v>
      </c>
      <c r="O42" s="131" t="s">
        <v>111</v>
      </c>
    </row>
    <row r="43" spans="1:15" s="98" customFormat="1" ht="45">
      <c r="A43" s="99">
        <v>18</v>
      </c>
      <c r="B43" s="100" t="s">
        <v>125</v>
      </c>
      <c r="C43" s="101" t="s">
        <v>126</v>
      </c>
      <c r="D43" s="102" t="s">
        <v>47</v>
      </c>
      <c r="E43" s="103">
        <v>33.1</v>
      </c>
      <c r="F43" s="167"/>
      <c r="G43" s="104">
        <f>E43*F43</f>
        <v>0</v>
      </c>
      <c r="H43" s="18"/>
      <c r="I43" s="104">
        <f>E43*H43</f>
        <v>0</v>
      </c>
      <c r="J43" s="170"/>
      <c r="K43" s="105">
        <f>E43*J43</f>
        <v>0</v>
      </c>
      <c r="L43" s="106"/>
      <c r="M43" s="107" t="s">
        <v>95</v>
      </c>
      <c r="N43" s="108" t="s">
        <v>113</v>
      </c>
      <c r="O43" s="131" t="s">
        <v>127</v>
      </c>
    </row>
    <row r="44" spans="1:15" s="98" customFormat="1">
      <c r="A44" s="99"/>
      <c r="B44" s="147"/>
      <c r="C44" s="150"/>
      <c r="D44" s="149"/>
      <c r="E44" s="139"/>
      <c r="F44" s="167"/>
      <c r="G44" s="140"/>
      <c r="H44" s="169"/>
      <c r="I44" s="140"/>
      <c r="J44" s="169"/>
      <c r="K44" s="141"/>
      <c r="L44" s="106"/>
      <c r="M44" s="145"/>
      <c r="N44" s="118"/>
      <c r="O44" s="142"/>
    </row>
    <row r="45" spans="1:15" s="98" customFormat="1">
      <c r="A45" s="120" t="s">
        <v>28</v>
      </c>
      <c r="B45" s="121" t="s">
        <v>37</v>
      </c>
      <c r="C45" s="122" t="str">
        <f>C40</f>
        <v>Ostatní konstrukce a práce, bourání</v>
      </c>
      <c r="D45" s="123"/>
      <c r="E45" s="124"/>
      <c r="F45" s="11"/>
      <c r="G45" s="125">
        <f>SUM(G41:G43)</f>
        <v>0</v>
      </c>
      <c r="H45" s="12"/>
      <c r="I45" s="125">
        <f>SUM(I41:I43)</f>
        <v>0</v>
      </c>
      <c r="J45" s="13"/>
      <c r="K45" s="126">
        <f>SUM(K41:K43)</f>
        <v>0</v>
      </c>
      <c r="L45" s="127"/>
      <c r="M45" s="128"/>
      <c r="N45" s="129"/>
      <c r="O45" s="130"/>
    </row>
    <row r="46" spans="1:15" s="98" customFormat="1">
      <c r="A46" s="176" t="s">
        <v>27</v>
      </c>
      <c r="B46" s="177" t="s">
        <v>43</v>
      </c>
      <c r="C46" s="178" t="s">
        <v>42</v>
      </c>
      <c r="D46" s="179"/>
      <c r="E46" s="189"/>
      <c r="F46" s="20"/>
      <c r="G46" s="182"/>
      <c r="H46" s="19"/>
      <c r="I46" s="182"/>
      <c r="J46" s="19"/>
      <c r="K46" s="183"/>
      <c r="L46" s="94"/>
      <c r="M46" s="188" t="s">
        <v>94</v>
      </c>
      <c r="N46" s="118"/>
      <c r="O46" s="142"/>
    </row>
    <row r="47" spans="1:15" s="98" customFormat="1" ht="67.5">
      <c r="A47" s="99">
        <v>19</v>
      </c>
      <c r="B47" s="146" t="s">
        <v>72</v>
      </c>
      <c r="C47" s="101" t="s">
        <v>73</v>
      </c>
      <c r="D47" s="151" t="s">
        <v>67</v>
      </c>
      <c r="E47" s="103">
        <v>61.3</v>
      </c>
      <c r="F47" s="167"/>
      <c r="G47" s="104">
        <f t="shared" ref="G47:G48" si="11">E47*F47</f>
        <v>0</v>
      </c>
      <c r="H47" s="18"/>
      <c r="I47" s="104">
        <f t="shared" ref="I47:I48" si="12">E47*H47</f>
        <v>0</v>
      </c>
      <c r="J47" s="170"/>
      <c r="K47" s="105">
        <f t="shared" ref="K47:K48" si="13">E47*J47</f>
        <v>0</v>
      </c>
      <c r="L47" s="106"/>
      <c r="M47" s="107" t="s">
        <v>95</v>
      </c>
      <c r="N47" s="108" t="s">
        <v>113</v>
      </c>
      <c r="O47" s="131" t="s">
        <v>112</v>
      </c>
    </row>
    <row r="48" spans="1:15" s="98" customFormat="1" ht="22.5">
      <c r="A48" s="99">
        <v>20</v>
      </c>
      <c r="B48" s="146" t="s">
        <v>74</v>
      </c>
      <c r="C48" s="101" t="s">
        <v>75</v>
      </c>
      <c r="D48" s="151" t="s">
        <v>67</v>
      </c>
      <c r="E48" s="103">
        <v>1.5</v>
      </c>
      <c r="F48" s="167"/>
      <c r="G48" s="104">
        <f t="shared" si="11"/>
        <v>0</v>
      </c>
      <c r="H48" s="18"/>
      <c r="I48" s="104">
        <f t="shared" si="12"/>
        <v>0</v>
      </c>
      <c r="J48" s="170"/>
      <c r="K48" s="105">
        <f t="shared" si="13"/>
        <v>0</v>
      </c>
      <c r="L48" s="106"/>
      <c r="M48" s="107" t="s">
        <v>95</v>
      </c>
      <c r="N48" s="108" t="s">
        <v>113</v>
      </c>
      <c r="O48" s="131" t="s">
        <v>164</v>
      </c>
    </row>
    <row r="49" spans="1:15" s="98" customFormat="1">
      <c r="A49" s="137"/>
      <c r="B49" s="133"/>
      <c r="C49" s="138"/>
      <c r="D49" s="133"/>
      <c r="E49" s="139"/>
      <c r="F49" s="167"/>
      <c r="G49" s="140"/>
      <c r="H49" s="169"/>
      <c r="I49" s="140"/>
      <c r="J49" s="169"/>
      <c r="K49" s="141"/>
      <c r="L49" s="106"/>
      <c r="M49" s="152"/>
      <c r="N49" s="138"/>
      <c r="O49" s="153"/>
    </row>
    <row r="50" spans="1:15" s="98" customFormat="1" ht="15.75" thickBot="1">
      <c r="A50" s="154" t="s">
        <v>28</v>
      </c>
      <c r="B50" s="155" t="s">
        <v>44</v>
      </c>
      <c r="C50" s="156" t="str">
        <f>C46</f>
        <v>Poplatky za skládky</v>
      </c>
      <c r="D50" s="157"/>
      <c r="E50" s="158"/>
      <c r="F50" s="14"/>
      <c r="G50" s="159">
        <f>SUM(G47:G48)</f>
        <v>0</v>
      </c>
      <c r="H50" s="15"/>
      <c r="I50" s="159">
        <f>SUM(I47:I48)</f>
        <v>0</v>
      </c>
      <c r="J50" s="16"/>
      <c r="K50" s="160">
        <f>SUM(K47:K48)</f>
        <v>0</v>
      </c>
      <c r="L50" s="161"/>
      <c r="M50" s="162"/>
      <c r="N50" s="163"/>
      <c r="O50" s="164"/>
    </row>
    <row r="63" spans="1:15">
      <c r="C63" s="165"/>
    </row>
    <row r="72" spans="3:3">
      <c r="C72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4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O78"/>
  <sheetViews>
    <sheetView view="pageBreakPreview" zoomScaleNormal="100" zoomScaleSheetLayoutView="100" workbookViewId="0">
      <selection activeCell="J54" sqref="J54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171"/>
      <c r="F1" s="171"/>
      <c r="G1" s="171"/>
      <c r="H1" s="172" t="s">
        <v>9</v>
      </c>
      <c r="I1" s="173" t="s">
        <v>0</v>
      </c>
      <c r="J1" s="174"/>
      <c r="K1" s="175">
        <f>SUM(I13:I494,K13:K494)/2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>
      <c r="A6" s="38" t="s">
        <v>3</v>
      </c>
      <c r="B6" s="23"/>
      <c r="C6" s="43" t="s">
        <v>165</v>
      </c>
      <c r="D6" s="24"/>
      <c r="E6" s="40"/>
      <c r="F6" s="41"/>
      <c r="G6" s="24"/>
      <c r="H6" s="24"/>
      <c r="I6" s="38" t="s">
        <v>12</v>
      </c>
      <c r="J6" s="45" t="s">
        <v>166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176" t="s">
        <v>27</v>
      </c>
      <c r="B13" s="177" t="s">
        <v>81</v>
      </c>
      <c r="C13" s="178" t="s">
        <v>82</v>
      </c>
      <c r="D13" s="179"/>
      <c r="E13" s="189"/>
      <c r="F13" s="20"/>
      <c r="G13" s="181"/>
      <c r="H13" s="19"/>
      <c r="I13" s="182"/>
      <c r="J13" s="19"/>
      <c r="K13" s="183"/>
      <c r="L13" s="94"/>
      <c r="M13" s="184" t="s">
        <v>94</v>
      </c>
      <c r="N13" s="96"/>
      <c r="O13" s="97"/>
    </row>
    <row r="14" spans="1:15" s="98" customFormat="1">
      <c r="A14" s="99">
        <v>1</v>
      </c>
      <c r="B14" s="100" t="s">
        <v>83</v>
      </c>
      <c r="C14" s="101" t="s">
        <v>84</v>
      </c>
      <c r="D14" s="102" t="s">
        <v>85</v>
      </c>
      <c r="E14" s="103">
        <v>15000</v>
      </c>
      <c r="F14" s="17"/>
      <c r="G14" s="104">
        <f>E14*F14</f>
        <v>0</v>
      </c>
      <c r="H14" s="18"/>
      <c r="I14" s="104">
        <f t="shared" ref="I14" si="0">E14*H14</f>
        <v>0</v>
      </c>
      <c r="J14" s="170"/>
      <c r="K14" s="105">
        <f t="shared" ref="K14" si="1">E14*J14</f>
        <v>0</v>
      </c>
      <c r="L14" s="106"/>
      <c r="M14" s="107" t="s">
        <v>95</v>
      </c>
      <c r="N14" s="108" t="s">
        <v>113</v>
      </c>
      <c r="O14" s="109" t="s">
        <v>167</v>
      </c>
    </row>
    <row r="15" spans="1:15" s="98" customFormat="1">
      <c r="A15" s="99"/>
      <c r="B15" s="112"/>
      <c r="C15" s="113"/>
      <c r="D15" s="114"/>
      <c r="E15" s="103"/>
      <c r="F15" s="166"/>
      <c r="G15" s="115"/>
      <c r="H15" s="168"/>
      <c r="I15" s="115"/>
      <c r="J15" s="168"/>
      <c r="K15" s="116"/>
      <c r="L15" s="106"/>
      <c r="M15" s="117"/>
      <c r="N15" s="118"/>
      <c r="O15" s="119"/>
    </row>
    <row r="16" spans="1:15" s="98" customFormat="1">
      <c r="A16" s="120" t="s">
        <v>28</v>
      </c>
      <c r="B16" s="121" t="s">
        <v>86</v>
      </c>
      <c r="C16" s="122" t="s">
        <v>82</v>
      </c>
      <c r="D16" s="123"/>
      <c r="E16" s="124"/>
      <c r="F16" s="11"/>
      <c r="G16" s="125">
        <f>SUM(G14)</f>
        <v>0</v>
      </c>
      <c r="H16" s="12"/>
      <c r="I16" s="125">
        <f>SUM(I14)</f>
        <v>0</v>
      </c>
      <c r="J16" s="13"/>
      <c r="K16" s="126">
        <f>SUM(K14)</f>
        <v>0</v>
      </c>
      <c r="L16" s="127"/>
      <c r="M16" s="128"/>
      <c r="N16" s="129"/>
      <c r="O16" s="130"/>
    </row>
    <row r="17" spans="1:15" s="98" customFormat="1">
      <c r="A17" s="176" t="s">
        <v>27</v>
      </c>
      <c r="B17" s="177">
        <v>1</v>
      </c>
      <c r="C17" s="178" t="s">
        <v>7</v>
      </c>
      <c r="D17" s="179"/>
      <c r="E17" s="189"/>
      <c r="F17" s="20"/>
      <c r="G17" s="181"/>
      <c r="H17" s="19"/>
      <c r="I17" s="182"/>
      <c r="J17" s="19"/>
      <c r="K17" s="183"/>
      <c r="L17" s="106"/>
      <c r="M17" s="107" t="s">
        <v>94</v>
      </c>
      <c r="N17" s="118"/>
      <c r="O17" s="131"/>
    </row>
    <row r="18" spans="1:15" s="98" customFormat="1" ht="258.75">
      <c r="A18" s="99">
        <v>2</v>
      </c>
      <c r="B18" s="112">
        <v>174123</v>
      </c>
      <c r="C18" s="113" t="s">
        <v>148</v>
      </c>
      <c r="D18" s="114" t="s">
        <v>47</v>
      </c>
      <c r="E18" s="103">
        <v>20.5</v>
      </c>
      <c r="F18" s="17"/>
      <c r="G18" s="104">
        <f t="shared" ref="G18:G22" si="2">E18*F18</f>
        <v>0</v>
      </c>
      <c r="H18" s="18"/>
      <c r="I18" s="104">
        <f t="shared" ref="I18:I22" si="3">E18*H18</f>
        <v>0</v>
      </c>
      <c r="J18" s="170"/>
      <c r="K18" s="105">
        <f t="shared" ref="K18:K22" si="4">E18*J18</f>
        <v>0</v>
      </c>
      <c r="L18" s="106"/>
      <c r="M18" s="107" t="s">
        <v>95</v>
      </c>
      <c r="N18" s="108" t="s">
        <v>113</v>
      </c>
      <c r="O18" s="131" t="s">
        <v>149</v>
      </c>
    </row>
    <row r="19" spans="1:15" s="98" customFormat="1" ht="34.5" customHeight="1">
      <c r="A19" s="99">
        <v>3</v>
      </c>
      <c r="B19" s="112">
        <v>113328</v>
      </c>
      <c r="C19" s="113" t="s">
        <v>88</v>
      </c>
      <c r="D19" s="114" t="s">
        <v>47</v>
      </c>
      <c r="E19" s="103">
        <v>7.9</v>
      </c>
      <c r="F19" s="17"/>
      <c r="G19" s="104">
        <f t="shared" si="2"/>
        <v>0</v>
      </c>
      <c r="H19" s="18"/>
      <c r="I19" s="104">
        <f t="shared" si="3"/>
        <v>0</v>
      </c>
      <c r="J19" s="170"/>
      <c r="K19" s="105">
        <f t="shared" si="4"/>
        <v>0</v>
      </c>
      <c r="L19" s="106"/>
      <c r="M19" s="107" t="s">
        <v>95</v>
      </c>
      <c r="N19" s="108" t="s">
        <v>113</v>
      </c>
      <c r="O19" s="131" t="s">
        <v>96</v>
      </c>
    </row>
    <row r="20" spans="1:15" s="98" customFormat="1" ht="27" customHeight="1">
      <c r="A20" s="99">
        <v>4</v>
      </c>
      <c r="B20" s="112">
        <v>18110</v>
      </c>
      <c r="C20" s="113" t="s">
        <v>50</v>
      </c>
      <c r="D20" s="114" t="s">
        <v>48</v>
      </c>
      <c r="E20" s="103">
        <v>83.4</v>
      </c>
      <c r="F20" s="17"/>
      <c r="G20" s="104">
        <f t="shared" si="2"/>
        <v>0</v>
      </c>
      <c r="H20" s="18"/>
      <c r="I20" s="104">
        <f t="shared" si="3"/>
        <v>0</v>
      </c>
      <c r="J20" s="170"/>
      <c r="K20" s="105">
        <f t="shared" si="4"/>
        <v>0</v>
      </c>
      <c r="L20" s="106"/>
      <c r="M20" s="107" t="s">
        <v>95</v>
      </c>
      <c r="N20" s="108" t="s">
        <v>113</v>
      </c>
      <c r="O20" s="131" t="s">
        <v>97</v>
      </c>
    </row>
    <row r="21" spans="1:15" s="98" customFormat="1" ht="273" customHeight="1">
      <c r="A21" s="99">
        <v>5</v>
      </c>
      <c r="B21" s="112">
        <v>123838</v>
      </c>
      <c r="C21" s="113" t="s">
        <v>89</v>
      </c>
      <c r="D21" s="132" t="s">
        <v>47</v>
      </c>
      <c r="E21" s="103">
        <v>33.4</v>
      </c>
      <c r="F21" s="17"/>
      <c r="G21" s="104">
        <f t="shared" si="2"/>
        <v>0</v>
      </c>
      <c r="H21" s="18"/>
      <c r="I21" s="104">
        <f t="shared" si="3"/>
        <v>0</v>
      </c>
      <c r="J21" s="170"/>
      <c r="K21" s="105">
        <f t="shared" si="4"/>
        <v>0</v>
      </c>
      <c r="L21" s="106"/>
      <c r="M21" s="107" t="s">
        <v>95</v>
      </c>
      <c r="N21" s="108" t="s">
        <v>113</v>
      </c>
      <c r="O21" s="131" t="s">
        <v>98</v>
      </c>
    </row>
    <row r="22" spans="1:15" s="98" customFormat="1" ht="17.25" customHeight="1">
      <c r="A22" s="99">
        <v>6</v>
      </c>
      <c r="B22" s="112">
        <v>12383</v>
      </c>
      <c r="C22" s="113" t="s">
        <v>80</v>
      </c>
      <c r="D22" s="132" t="s">
        <v>47</v>
      </c>
      <c r="E22" s="103">
        <v>4.5</v>
      </c>
      <c r="F22" s="167"/>
      <c r="G22" s="104">
        <f t="shared" si="2"/>
        <v>0</v>
      </c>
      <c r="H22" s="18"/>
      <c r="I22" s="104">
        <f t="shared" si="3"/>
        <v>0</v>
      </c>
      <c r="J22" s="170"/>
      <c r="K22" s="105">
        <f t="shared" si="4"/>
        <v>0</v>
      </c>
      <c r="L22" s="106"/>
      <c r="M22" s="107" t="s">
        <v>95</v>
      </c>
      <c r="N22" s="108" t="s">
        <v>113</v>
      </c>
      <c r="O22" s="131" t="s">
        <v>115</v>
      </c>
    </row>
    <row r="23" spans="1:15" s="98" customFormat="1" ht="17.25" customHeight="1">
      <c r="A23" s="99">
        <v>7</v>
      </c>
      <c r="B23" s="112">
        <v>132418</v>
      </c>
      <c r="C23" s="113" t="s">
        <v>90</v>
      </c>
      <c r="D23" s="114" t="s">
        <v>47</v>
      </c>
      <c r="E23" s="103">
        <v>5.2</v>
      </c>
      <c r="F23" s="167"/>
      <c r="G23" s="104">
        <f>E23*F23</f>
        <v>0</v>
      </c>
      <c r="H23" s="18"/>
      <c r="I23" s="104">
        <f>E23*H23</f>
        <v>0</v>
      </c>
      <c r="J23" s="170"/>
      <c r="K23" s="105">
        <f>E23*J23</f>
        <v>0</v>
      </c>
      <c r="L23" s="106"/>
      <c r="M23" s="107" t="s">
        <v>95</v>
      </c>
      <c r="N23" s="108" t="s">
        <v>113</v>
      </c>
      <c r="O23" s="131" t="s">
        <v>115</v>
      </c>
    </row>
    <row r="24" spans="1:15" s="98" customFormat="1" ht="52.5" customHeight="1">
      <c r="A24" s="99">
        <v>8</v>
      </c>
      <c r="B24" s="134">
        <v>175411</v>
      </c>
      <c r="C24" s="113" t="s">
        <v>68</v>
      </c>
      <c r="D24" s="114" t="s">
        <v>47</v>
      </c>
      <c r="E24" s="103">
        <v>0.95</v>
      </c>
      <c r="F24" s="167"/>
      <c r="G24" s="104">
        <f t="shared" ref="G24" si="5">E24*F24</f>
        <v>0</v>
      </c>
      <c r="H24" s="18"/>
      <c r="I24" s="104">
        <f>E24*H24</f>
        <v>0</v>
      </c>
      <c r="J24" s="170"/>
      <c r="K24" s="105">
        <f t="shared" ref="K24" si="6">E24*J24</f>
        <v>0</v>
      </c>
      <c r="L24" s="106"/>
      <c r="M24" s="107" t="s">
        <v>95</v>
      </c>
      <c r="N24" s="135" t="s">
        <v>113</v>
      </c>
      <c r="O24" s="136" t="s">
        <v>99</v>
      </c>
    </row>
    <row r="25" spans="1:15" s="98" customFormat="1">
      <c r="A25" s="137"/>
      <c r="B25" s="133"/>
      <c r="C25" s="138"/>
      <c r="D25" s="133"/>
      <c r="E25" s="139"/>
      <c r="F25" s="167"/>
      <c r="G25" s="140"/>
      <c r="H25" s="169"/>
      <c r="I25" s="140"/>
      <c r="J25" s="169"/>
      <c r="K25" s="141"/>
      <c r="L25" s="106"/>
      <c r="M25" s="117"/>
      <c r="N25" s="118"/>
      <c r="O25" s="142"/>
    </row>
    <row r="26" spans="1:15" s="98" customFormat="1">
      <c r="A26" s="120" t="s">
        <v>28</v>
      </c>
      <c r="B26" s="121" t="s">
        <v>29</v>
      </c>
      <c r="C26" s="122" t="str">
        <f>C17</f>
        <v xml:space="preserve">Zemní práce </v>
      </c>
      <c r="D26" s="123"/>
      <c r="E26" s="124"/>
      <c r="F26" s="11"/>
      <c r="G26" s="125">
        <f>SUM(G18:G24)</f>
        <v>0</v>
      </c>
      <c r="H26" s="12"/>
      <c r="I26" s="125">
        <f>SUM(I18:I24)</f>
        <v>0</v>
      </c>
      <c r="J26" s="13"/>
      <c r="K26" s="126">
        <f>SUM(K18:K24)</f>
        <v>0</v>
      </c>
      <c r="L26" s="127"/>
      <c r="M26" s="128"/>
      <c r="N26" s="129"/>
      <c r="O26" s="130"/>
    </row>
    <row r="27" spans="1:15" s="98" customFormat="1">
      <c r="A27" s="176" t="s">
        <v>27</v>
      </c>
      <c r="B27" s="177" t="s">
        <v>30</v>
      </c>
      <c r="C27" s="178" t="s">
        <v>31</v>
      </c>
      <c r="D27" s="179"/>
      <c r="E27" s="189"/>
      <c r="F27" s="20"/>
      <c r="G27" s="182"/>
      <c r="H27" s="19"/>
      <c r="I27" s="182"/>
      <c r="J27" s="19"/>
      <c r="K27" s="183"/>
      <c r="L27" s="94"/>
      <c r="M27" s="188" t="s">
        <v>94</v>
      </c>
      <c r="N27" s="118"/>
      <c r="O27" s="142"/>
    </row>
    <row r="28" spans="1:15" s="98" customFormat="1" ht="33.75">
      <c r="A28" s="99">
        <v>9</v>
      </c>
      <c r="B28" s="100">
        <v>21152</v>
      </c>
      <c r="C28" s="100" t="s">
        <v>51</v>
      </c>
      <c r="D28" s="102" t="s">
        <v>47</v>
      </c>
      <c r="E28" s="103">
        <v>5.2</v>
      </c>
      <c r="F28" s="167"/>
      <c r="G28" s="104">
        <f>E28*F28</f>
        <v>0</v>
      </c>
      <c r="H28" s="18"/>
      <c r="I28" s="104">
        <f>E28*H28</f>
        <v>0</v>
      </c>
      <c r="J28" s="170"/>
      <c r="K28" s="105">
        <f>E28*J28</f>
        <v>0</v>
      </c>
      <c r="L28" s="106"/>
      <c r="M28" s="107" t="s">
        <v>95</v>
      </c>
      <c r="N28" s="108" t="s">
        <v>113</v>
      </c>
      <c r="O28" s="131" t="s">
        <v>100</v>
      </c>
    </row>
    <row r="29" spans="1:15" s="98" customFormat="1">
      <c r="A29" s="99">
        <v>10</v>
      </c>
      <c r="B29" s="100">
        <v>21197</v>
      </c>
      <c r="C29" s="100" t="s">
        <v>52</v>
      </c>
      <c r="D29" s="102" t="s">
        <v>48</v>
      </c>
      <c r="E29" s="103">
        <v>23.1</v>
      </c>
      <c r="F29" s="167"/>
      <c r="G29" s="104">
        <f>E29*F29</f>
        <v>0</v>
      </c>
      <c r="H29" s="18"/>
      <c r="I29" s="104">
        <f>E29*H29</f>
        <v>0</v>
      </c>
      <c r="J29" s="170"/>
      <c r="K29" s="105">
        <f>E29*J29</f>
        <v>0</v>
      </c>
      <c r="L29" s="106"/>
      <c r="M29" s="107" t="s">
        <v>95</v>
      </c>
      <c r="N29" s="108" t="s">
        <v>113</v>
      </c>
      <c r="O29" s="131" t="s">
        <v>130</v>
      </c>
    </row>
    <row r="30" spans="1:15" s="98" customFormat="1" ht="180">
      <c r="A30" s="99">
        <v>11</v>
      </c>
      <c r="B30" s="112">
        <v>272313</v>
      </c>
      <c r="C30" s="100" t="s">
        <v>53</v>
      </c>
      <c r="D30" s="102" t="s">
        <v>47</v>
      </c>
      <c r="E30" s="103">
        <v>1.2</v>
      </c>
      <c r="F30" s="167"/>
      <c r="G30" s="104">
        <f>E30*F30</f>
        <v>0</v>
      </c>
      <c r="H30" s="18"/>
      <c r="I30" s="104">
        <f>E30*H30</f>
        <v>0</v>
      </c>
      <c r="J30" s="170"/>
      <c r="K30" s="105">
        <f>E30*J30</f>
        <v>0</v>
      </c>
      <c r="L30" s="106"/>
      <c r="M30" s="107" t="s">
        <v>95</v>
      </c>
      <c r="N30" s="108" t="s">
        <v>113</v>
      </c>
      <c r="O30" s="131" t="s">
        <v>101</v>
      </c>
    </row>
    <row r="31" spans="1:15" s="98" customFormat="1">
      <c r="A31" s="99"/>
      <c r="B31" s="134"/>
      <c r="C31" s="100"/>
      <c r="D31" s="144"/>
      <c r="E31" s="139"/>
      <c r="F31" s="167"/>
      <c r="G31" s="140"/>
      <c r="H31" s="169"/>
      <c r="I31" s="140"/>
      <c r="J31" s="169"/>
      <c r="K31" s="141"/>
      <c r="L31" s="106"/>
      <c r="M31" s="145"/>
      <c r="N31" s="118"/>
      <c r="O31" s="142"/>
    </row>
    <row r="32" spans="1:15" s="98" customFormat="1">
      <c r="A32" s="120" t="s">
        <v>28</v>
      </c>
      <c r="B32" s="121" t="s">
        <v>32</v>
      </c>
      <c r="C32" s="122" t="str">
        <f>C27</f>
        <v>Základy</v>
      </c>
      <c r="D32" s="123"/>
      <c r="E32" s="124"/>
      <c r="F32" s="11"/>
      <c r="G32" s="125">
        <f>SUM(G28:G30)</f>
        <v>0</v>
      </c>
      <c r="H32" s="12"/>
      <c r="I32" s="125">
        <f>SUM(I28:I30)</f>
        <v>0</v>
      </c>
      <c r="J32" s="13"/>
      <c r="K32" s="126">
        <f>SUM(K28:K30)</f>
        <v>0</v>
      </c>
      <c r="L32" s="127"/>
      <c r="M32" s="128"/>
      <c r="N32" s="129"/>
      <c r="O32" s="130"/>
    </row>
    <row r="33" spans="1:15" s="98" customFormat="1">
      <c r="A33" s="176" t="s">
        <v>27</v>
      </c>
      <c r="B33" s="177" t="s">
        <v>33</v>
      </c>
      <c r="C33" s="178" t="s">
        <v>35</v>
      </c>
      <c r="D33" s="179"/>
      <c r="E33" s="189"/>
      <c r="F33" s="20"/>
      <c r="G33" s="182"/>
      <c r="H33" s="19"/>
      <c r="I33" s="182"/>
      <c r="J33" s="19"/>
      <c r="K33" s="183"/>
      <c r="L33" s="106"/>
      <c r="M33" s="107" t="s">
        <v>94</v>
      </c>
      <c r="N33" s="118"/>
      <c r="O33" s="142"/>
    </row>
    <row r="34" spans="1:15" s="98" customFormat="1" ht="33.75">
      <c r="A34" s="99">
        <v>12</v>
      </c>
      <c r="B34" s="100" t="s">
        <v>123</v>
      </c>
      <c r="C34" s="101" t="s">
        <v>124</v>
      </c>
      <c r="D34" s="102" t="s">
        <v>47</v>
      </c>
      <c r="E34" s="103">
        <v>36.5</v>
      </c>
      <c r="F34" s="17"/>
      <c r="G34" s="104">
        <f t="shared" ref="G34:G36" si="7">E34*F34</f>
        <v>0</v>
      </c>
      <c r="H34" s="18"/>
      <c r="I34" s="104">
        <f t="shared" ref="I34:I36" si="8">E34*H34</f>
        <v>0</v>
      </c>
      <c r="J34" s="170"/>
      <c r="K34" s="105">
        <f t="shared" ref="K34:K36" si="9">E34*J34</f>
        <v>0</v>
      </c>
      <c r="L34" s="133"/>
      <c r="M34" s="107" t="s">
        <v>95</v>
      </c>
      <c r="N34" s="118" t="s">
        <v>113</v>
      </c>
      <c r="O34" s="142" t="s">
        <v>128</v>
      </c>
    </row>
    <row r="35" spans="1:15" s="98" customFormat="1" ht="168.75">
      <c r="A35" s="99">
        <v>13</v>
      </c>
      <c r="B35" s="100" t="s">
        <v>54</v>
      </c>
      <c r="C35" s="101" t="s">
        <v>55</v>
      </c>
      <c r="D35" s="102" t="s">
        <v>47</v>
      </c>
      <c r="E35" s="103">
        <v>29.2</v>
      </c>
      <c r="F35" s="17"/>
      <c r="G35" s="104">
        <f t="shared" si="7"/>
        <v>0</v>
      </c>
      <c r="H35" s="18"/>
      <c r="I35" s="104">
        <f t="shared" si="8"/>
        <v>0</v>
      </c>
      <c r="J35" s="170"/>
      <c r="K35" s="105">
        <f t="shared" si="9"/>
        <v>0</v>
      </c>
      <c r="L35" s="106"/>
      <c r="M35" s="107" t="s">
        <v>95</v>
      </c>
      <c r="N35" s="108" t="s">
        <v>0</v>
      </c>
      <c r="O35" s="131" t="s">
        <v>102</v>
      </c>
    </row>
    <row r="36" spans="1:15" s="98" customFormat="1" ht="112.5">
      <c r="A36" s="99">
        <v>14</v>
      </c>
      <c r="B36" s="100" t="s">
        <v>56</v>
      </c>
      <c r="C36" s="101" t="s">
        <v>57</v>
      </c>
      <c r="D36" s="102" t="s">
        <v>48</v>
      </c>
      <c r="E36" s="103">
        <v>78.099999999999994</v>
      </c>
      <c r="F36" s="17"/>
      <c r="G36" s="104">
        <f t="shared" si="7"/>
        <v>0</v>
      </c>
      <c r="H36" s="18"/>
      <c r="I36" s="104">
        <f t="shared" si="8"/>
        <v>0</v>
      </c>
      <c r="J36" s="170"/>
      <c r="K36" s="105">
        <f t="shared" si="9"/>
        <v>0</v>
      </c>
      <c r="L36" s="106"/>
      <c r="M36" s="107" t="s">
        <v>95</v>
      </c>
      <c r="N36" s="108" t="s">
        <v>0</v>
      </c>
      <c r="O36" s="131" t="s">
        <v>103</v>
      </c>
    </row>
    <row r="37" spans="1:15" s="98" customFormat="1">
      <c r="A37" s="137"/>
      <c r="B37" s="133"/>
      <c r="C37" s="138"/>
      <c r="D37" s="133"/>
      <c r="E37" s="139"/>
      <c r="F37" s="167"/>
      <c r="G37" s="140"/>
      <c r="H37" s="169"/>
      <c r="I37" s="140"/>
      <c r="J37" s="169"/>
      <c r="K37" s="141"/>
      <c r="L37" s="106"/>
      <c r="M37" s="145"/>
      <c r="N37" s="118"/>
      <c r="O37" s="142"/>
    </row>
    <row r="38" spans="1:15" s="98" customFormat="1">
      <c r="A38" s="120" t="s">
        <v>28</v>
      </c>
      <c r="B38" s="121" t="s">
        <v>34</v>
      </c>
      <c r="C38" s="122" t="str">
        <f>C33</f>
        <v>Komunikace</v>
      </c>
      <c r="D38" s="123"/>
      <c r="E38" s="124"/>
      <c r="F38" s="11"/>
      <c r="G38" s="125">
        <f>SUM(G34:G36)</f>
        <v>0</v>
      </c>
      <c r="H38" s="12"/>
      <c r="I38" s="125">
        <f>SUM(I34:I36)</f>
        <v>0</v>
      </c>
      <c r="J38" s="13"/>
      <c r="K38" s="126">
        <f>SUM(K34:K36)</f>
        <v>0</v>
      </c>
      <c r="L38" s="127"/>
      <c r="M38" s="128"/>
      <c r="N38" s="129"/>
      <c r="O38" s="130"/>
    </row>
    <row r="39" spans="1:15" s="98" customFormat="1">
      <c r="A39" s="176" t="s">
        <v>27</v>
      </c>
      <c r="B39" s="177" t="s">
        <v>36</v>
      </c>
      <c r="C39" s="178" t="s">
        <v>40</v>
      </c>
      <c r="D39" s="179"/>
      <c r="E39" s="189"/>
      <c r="F39" s="20"/>
      <c r="G39" s="182"/>
      <c r="H39" s="19"/>
      <c r="I39" s="182"/>
      <c r="J39" s="19"/>
      <c r="K39" s="183"/>
      <c r="L39" s="94"/>
      <c r="M39" s="188" t="s">
        <v>94</v>
      </c>
      <c r="N39" s="118"/>
      <c r="O39" s="142"/>
    </row>
    <row r="40" spans="1:15" s="98" customFormat="1" ht="180">
      <c r="A40" s="99">
        <v>15</v>
      </c>
      <c r="B40" s="147">
        <v>875332</v>
      </c>
      <c r="C40" s="101" t="s">
        <v>63</v>
      </c>
      <c r="D40" s="149" t="s">
        <v>46</v>
      </c>
      <c r="E40" s="103">
        <v>27.2</v>
      </c>
      <c r="F40" s="167"/>
      <c r="G40" s="104">
        <f>E40*F40</f>
        <v>0</v>
      </c>
      <c r="H40" s="18"/>
      <c r="I40" s="104">
        <f>E40*H40</f>
        <v>0</v>
      </c>
      <c r="J40" s="170"/>
      <c r="K40" s="105">
        <f>E40*J40</f>
        <v>0</v>
      </c>
      <c r="L40" s="106"/>
      <c r="M40" s="107" t="s">
        <v>95</v>
      </c>
      <c r="N40" s="108" t="s">
        <v>113</v>
      </c>
      <c r="O40" s="142" t="s">
        <v>107</v>
      </c>
    </row>
    <row r="41" spans="1:15" s="98" customFormat="1" ht="112.5">
      <c r="A41" s="99">
        <v>16</v>
      </c>
      <c r="B41" s="147">
        <v>89536</v>
      </c>
      <c r="C41" s="101" t="s">
        <v>64</v>
      </c>
      <c r="D41" s="149" t="s">
        <v>49</v>
      </c>
      <c r="E41" s="103">
        <v>1</v>
      </c>
      <c r="F41" s="167"/>
      <c r="G41" s="104">
        <f t="shared" ref="G41:G43" si="10">E41*F41</f>
        <v>0</v>
      </c>
      <c r="H41" s="18"/>
      <c r="I41" s="104">
        <f t="shared" ref="I41:I43" si="11">E41*H41</f>
        <v>0</v>
      </c>
      <c r="J41" s="170"/>
      <c r="K41" s="105">
        <f t="shared" ref="K41:K43" si="12">E41*J41</f>
        <v>0</v>
      </c>
      <c r="L41" s="106"/>
      <c r="M41" s="107" t="s">
        <v>95</v>
      </c>
      <c r="N41" s="108" t="s">
        <v>113</v>
      </c>
      <c r="O41" s="142" t="s">
        <v>108</v>
      </c>
    </row>
    <row r="42" spans="1:15" s="98" customFormat="1" ht="45">
      <c r="A42" s="99">
        <v>17</v>
      </c>
      <c r="B42" s="147">
        <v>895813</v>
      </c>
      <c r="C42" s="101" t="s">
        <v>65</v>
      </c>
      <c r="D42" s="149" t="s">
        <v>49</v>
      </c>
      <c r="E42" s="103">
        <v>1</v>
      </c>
      <c r="F42" s="167"/>
      <c r="G42" s="104">
        <f t="shared" si="10"/>
        <v>0</v>
      </c>
      <c r="H42" s="18"/>
      <c r="I42" s="104">
        <f t="shared" si="11"/>
        <v>0</v>
      </c>
      <c r="J42" s="170"/>
      <c r="K42" s="105">
        <f t="shared" si="12"/>
        <v>0</v>
      </c>
      <c r="L42" s="106"/>
      <c r="M42" s="107" t="s">
        <v>95</v>
      </c>
      <c r="N42" s="108" t="s">
        <v>113</v>
      </c>
      <c r="O42" s="142" t="s">
        <v>109</v>
      </c>
    </row>
    <row r="43" spans="1:15" s="98" customFormat="1">
      <c r="A43" s="99">
        <v>18</v>
      </c>
      <c r="B43" s="147">
        <v>895823</v>
      </c>
      <c r="C43" s="101" t="s">
        <v>66</v>
      </c>
      <c r="D43" s="149" t="s">
        <v>49</v>
      </c>
      <c r="E43" s="103">
        <v>1</v>
      </c>
      <c r="F43" s="167"/>
      <c r="G43" s="104">
        <f t="shared" si="10"/>
        <v>0</v>
      </c>
      <c r="H43" s="18"/>
      <c r="I43" s="104">
        <f t="shared" si="11"/>
        <v>0</v>
      </c>
      <c r="J43" s="170"/>
      <c r="K43" s="105">
        <f t="shared" si="12"/>
        <v>0</v>
      </c>
      <c r="L43" s="106"/>
      <c r="M43" s="107" t="s">
        <v>95</v>
      </c>
      <c r="N43" s="108" t="s">
        <v>113</v>
      </c>
      <c r="O43" s="131" t="s">
        <v>116</v>
      </c>
    </row>
    <row r="44" spans="1:15" s="98" customFormat="1">
      <c r="A44" s="137"/>
      <c r="B44" s="133"/>
      <c r="C44" s="138"/>
      <c r="D44" s="133"/>
      <c r="E44" s="139"/>
      <c r="F44" s="167"/>
      <c r="G44" s="140"/>
      <c r="H44" s="169"/>
      <c r="I44" s="140"/>
      <c r="J44" s="169"/>
      <c r="K44" s="141"/>
      <c r="L44" s="106"/>
      <c r="M44" s="107"/>
      <c r="N44" s="118"/>
      <c r="O44" s="142"/>
    </row>
    <row r="45" spans="1:15" s="98" customFormat="1">
      <c r="A45" s="120" t="s">
        <v>28</v>
      </c>
      <c r="B45" s="121" t="s">
        <v>39</v>
      </c>
      <c r="C45" s="122" t="str">
        <f>C39</f>
        <v>Trubní vedení</v>
      </c>
      <c r="D45" s="123"/>
      <c r="E45" s="124"/>
      <c r="F45" s="11"/>
      <c r="G45" s="125">
        <f>SUM(G40:G43)</f>
        <v>0</v>
      </c>
      <c r="H45" s="12"/>
      <c r="I45" s="125">
        <f>SUM(I40:I43)</f>
        <v>0</v>
      </c>
      <c r="J45" s="13"/>
      <c r="K45" s="126">
        <f>SUM(K40:K43)</f>
        <v>0</v>
      </c>
      <c r="L45" s="127"/>
      <c r="M45" s="128"/>
      <c r="N45" s="129"/>
      <c r="O45" s="130"/>
    </row>
    <row r="46" spans="1:15" s="98" customFormat="1">
      <c r="A46" s="176" t="s">
        <v>27</v>
      </c>
      <c r="B46" s="177" t="s">
        <v>38</v>
      </c>
      <c r="C46" s="178" t="s">
        <v>41</v>
      </c>
      <c r="D46" s="179"/>
      <c r="E46" s="189"/>
      <c r="F46" s="20"/>
      <c r="G46" s="182"/>
      <c r="H46" s="19"/>
      <c r="I46" s="182"/>
      <c r="J46" s="19"/>
      <c r="K46" s="183"/>
      <c r="L46" s="106"/>
      <c r="M46" s="107" t="s">
        <v>94</v>
      </c>
      <c r="N46" s="118"/>
      <c r="O46" s="142"/>
    </row>
    <row r="47" spans="1:15" s="98" customFormat="1" ht="33.75">
      <c r="A47" s="99">
        <v>19</v>
      </c>
      <c r="B47" s="100">
        <v>965311</v>
      </c>
      <c r="C47" s="101" t="s">
        <v>168</v>
      </c>
      <c r="D47" s="102" t="s">
        <v>48</v>
      </c>
      <c r="E47" s="103">
        <v>9</v>
      </c>
      <c r="F47" s="167"/>
      <c r="G47" s="104">
        <f t="shared" ref="G47:G49" si="13">E47*F47</f>
        <v>0</v>
      </c>
      <c r="H47" s="18"/>
      <c r="I47" s="104">
        <f t="shared" ref="I47:I49" si="14">E47*H47</f>
        <v>0</v>
      </c>
      <c r="J47" s="170"/>
      <c r="K47" s="105">
        <f t="shared" ref="K47" si="15">E47*J47</f>
        <v>0</v>
      </c>
      <c r="L47" s="106"/>
      <c r="M47" s="107" t="s">
        <v>95</v>
      </c>
      <c r="N47" s="108" t="s">
        <v>113</v>
      </c>
      <c r="O47" s="131" t="s">
        <v>111</v>
      </c>
    </row>
    <row r="48" spans="1:15" s="98" customFormat="1">
      <c r="A48" s="99">
        <v>20</v>
      </c>
      <c r="B48" s="100" t="s">
        <v>125</v>
      </c>
      <c r="C48" s="101" t="s">
        <v>126</v>
      </c>
      <c r="D48" s="102" t="s">
        <v>47</v>
      </c>
      <c r="E48" s="103">
        <v>33.200000000000003</v>
      </c>
      <c r="F48" s="167"/>
      <c r="G48" s="104">
        <f>E48*F48</f>
        <v>0</v>
      </c>
      <c r="H48" s="18"/>
      <c r="I48" s="104">
        <f>E48*H48</f>
        <v>0</v>
      </c>
      <c r="J48" s="170"/>
      <c r="K48" s="105">
        <f>E48*J48</f>
        <v>0</v>
      </c>
      <c r="L48" s="133"/>
      <c r="M48" s="133"/>
      <c r="N48" s="133"/>
      <c r="O48" s="133"/>
    </row>
    <row r="49" spans="1:15" s="98" customFormat="1">
      <c r="A49" s="99">
        <v>21</v>
      </c>
      <c r="B49" s="146">
        <v>921410</v>
      </c>
      <c r="C49" s="101" t="s">
        <v>153</v>
      </c>
      <c r="D49" s="102" t="s">
        <v>46</v>
      </c>
      <c r="E49" s="103">
        <v>4.5</v>
      </c>
      <c r="F49" s="167"/>
      <c r="G49" s="104">
        <f t="shared" si="13"/>
        <v>0</v>
      </c>
      <c r="H49" s="18"/>
      <c r="I49" s="104">
        <f t="shared" si="14"/>
        <v>0</v>
      </c>
      <c r="J49" s="170"/>
      <c r="K49" s="105">
        <f>E49*J49</f>
        <v>0</v>
      </c>
      <c r="M49" s="133"/>
      <c r="N49" s="133"/>
      <c r="O49" s="133"/>
    </row>
    <row r="50" spans="1:15" s="98" customFormat="1" ht="112.5">
      <c r="A50" s="99"/>
      <c r="B50" s="147"/>
      <c r="C50" s="150"/>
      <c r="D50" s="149"/>
      <c r="E50" s="139"/>
      <c r="F50" s="167"/>
      <c r="G50" s="140"/>
      <c r="H50" s="169"/>
      <c r="I50" s="140"/>
      <c r="J50" s="169"/>
      <c r="K50" s="141"/>
      <c r="L50" s="106"/>
      <c r="M50" s="145"/>
      <c r="N50" s="118"/>
      <c r="O50" s="131" t="s">
        <v>110</v>
      </c>
    </row>
    <row r="51" spans="1:15" s="98" customFormat="1">
      <c r="A51" s="120" t="s">
        <v>28</v>
      </c>
      <c r="B51" s="121" t="s">
        <v>37</v>
      </c>
      <c r="C51" s="122" t="str">
        <f>C46</f>
        <v>Ostatní konstrukce a práce, bourání</v>
      </c>
      <c r="D51" s="123"/>
      <c r="E51" s="124"/>
      <c r="F51" s="11"/>
      <c r="G51" s="125">
        <f>SUM(G47:G49)</f>
        <v>0</v>
      </c>
      <c r="H51" s="12"/>
      <c r="I51" s="125">
        <f>SUM(I47:I49)</f>
        <v>0</v>
      </c>
      <c r="J51" s="13"/>
      <c r="K51" s="126">
        <f>SUM(K47:K49)</f>
        <v>0</v>
      </c>
      <c r="L51" s="127"/>
      <c r="M51" s="128"/>
      <c r="N51" s="129"/>
      <c r="O51" s="130"/>
    </row>
    <row r="52" spans="1:15" s="98" customFormat="1">
      <c r="A52" s="176" t="s">
        <v>27</v>
      </c>
      <c r="B52" s="177" t="s">
        <v>43</v>
      </c>
      <c r="C52" s="178" t="s">
        <v>42</v>
      </c>
      <c r="D52" s="179"/>
      <c r="E52" s="189"/>
      <c r="F52" s="20"/>
      <c r="G52" s="182"/>
      <c r="H52" s="19"/>
      <c r="I52" s="182"/>
      <c r="J52" s="19"/>
      <c r="K52" s="183"/>
      <c r="L52" s="94"/>
      <c r="M52" s="188" t="s">
        <v>94</v>
      </c>
      <c r="N52" s="118"/>
      <c r="O52" s="142"/>
    </row>
    <row r="53" spans="1:15" s="98" customFormat="1" ht="67.5">
      <c r="A53" s="99">
        <v>22</v>
      </c>
      <c r="B53" s="146" t="s">
        <v>72</v>
      </c>
      <c r="C53" s="101" t="s">
        <v>73</v>
      </c>
      <c r="D53" s="151" t="s">
        <v>67</v>
      </c>
      <c r="E53" s="103">
        <v>66.8</v>
      </c>
      <c r="F53" s="167"/>
      <c r="G53" s="104">
        <f t="shared" ref="G53:G54" si="16">E53*F53</f>
        <v>0</v>
      </c>
      <c r="H53" s="18"/>
      <c r="I53" s="104">
        <f t="shared" ref="I53:I54" si="17">E53*H53</f>
        <v>0</v>
      </c>
      <c r="J53" s="170"/>
      <c r="K53" s="105">
        <f t="shared" ref="K53:K54" si="18">E53*J53</f>
        <v>0</v>
      </c>
      <c r="L53" s="106"/>
      <c r="M53" s="107" t="s">
        <v>95</v>
      </c>
      <c r="N53" s="108" t="s">
        <v>113</v>
      </c>
      <c r="O53" s="131" t="s">
        <v>112</v>
      </c>
    </row>
    <row r="54" spans="1:15" s="98" customFormat="1" ht="22.5">
      <c r="A54" s="99">
        <v>23</v>
      </c>
      <c r="B54" s="146" t="s">
        <v>74</v>
      </c>
      <c r="C54" s="101" t="s">
        <v>75</v>
      </c>
      <c r="D54" s="151" t="s">
        <v>67</v>
      </c>
      <c r="E54" s="103">
        <v>0.72</v>
      </c>
      <c r="F54" s="167"/>
      <c r="G54" s="104">
        <f t="shared" si="16"/>
        <v>0</v>
      </c>
      <c r="H54" s="18"/>
      <c r="I54" s="104">
        <f t="shared" si="17"/>
        <v>0</v>
      </c>
      <c r="J54" s="170"/>
      <c r="K54" s="105">
        <f t="shared" si="18"/>
        <v>0</v>
      </c>
      <c r="L54" s="106"/>
      <c r="M54" s="107" t="s">
        <v>95</v>
      </c>
      <c r="N54" s="108" t="s">
        <v>113</v>
      </c>
      <c r="O54" s="131" t="s">
        <v>132</v>
      </c>
    </row>
    <row r="55" spans="1:15" s="98" customFormat="1">
      <c r="A55" s="137"/>
      <c r="B55" s="133"/>
      <c r="C55" s="138"/>
      <c r="D55" s="133"/>
      <c r="E55" s="139"/>
      <c r="F55" s="167"/>
      <c r="G55" s="140"/>
      <c r="H55" s="169"/>
      <c r="I55" s="140"/>
      <c r="J55" s="169"/>
      <c r="K55" s="141"/>
      <c r="L55" s="106"/>
      <c r="M55" s="152"/>
      <c r="N55" s="138"/>
      <c r="O55" s="153"/>
    </row>
    <row r="56" spans="1:15" s="98" customFormat="1" ht="15.75" thickBot="1">
      <c r="A56" s="154" t="s">
        <v>28</v>
      </c>
      <c r="B56" s="155" t="s">
        <v>44</v>
      </c>
      <c r="C56" s="156" t="str">
        <f>C52</f>
        <v>Poplatky za skládky</v>
      </c>
      <c r="D56" s="157"/>
      <c r="E56" s="158"/>
      <c r="F56" s="14"/>
      <c r="G56" s="159">
        <f>SUM(G53:G54)</f>
        <v>0</v>
      </c>
      <c r="H56" s="15"/>
      <c r="I56" s="159">
        <f>SUM(I53:I54)</f>
        <v>0</v>
      </c>
      <c r="J56" s="16"/>
      <c r="K56" s="160">
        <f>SUM(K53:K54)</f>
        <v>0</v>
      </c>
      <c r="L56" s="161"/>
      <c r="M56" s="162"/>
      <c r="N56" s="163"/>
      <c r="O56" s="164"/>
    </row>
    <row r="69" spans="3:3">
      <c r="C69" s="165"/>
    </row>
    <row r="78" spans="3:3">
      <c r="C78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51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O74"/>
  <sheetViews>
    <sheetView view="pageBreakPreview" topLeftCell="B1" zoomScaleNormal="100" zoomScaleSheetLayoutView="100" workbookViewId="0">
      <selection activeCell="C43" sqref="C43"/>
    </sheetView>
  </sheetViews>
  <sheetFormatPr defaultRowHeight="15"/>
  <cols>
    <col min="1" max="1" width="5.140625" style="30" customWidth="1"/>
    <col min="2" max="2" width="15.42578125" style="30" customWidth="1"/>
    <col min="3" max="3" width="57.7109375" style="30" customWidth="1"/>
    <col min="4" max="6" width="9.140625" style="30"/>
    <col min="7" max="7" width="12.7109375" style="30" customWidth="1"/>
    <col min="8" max="8" width="11.7109375" style="30" customWidth="1"/>
    <col min="9" max="9" width="12.42578125" style="30" customWidth="1"/>
    <col min="10" max="10" width="11" style="30" customWidth="1"/>
    <col min="11" max="11" width="21.42578125" style="30" customWidth="1"/>
    <col min="12" max="12" width="2.7109375" style="30" customWidth="1"/>
    <col min="13" max="13" width="3.140625" style="30" customWidth="1"/>
    <col min="14" max="14" width="7.5703125" style="30" customWidth="1"/>
    <col min="15" max="15" width="52.7109375" style="31" customWidth="1"/>
    <col min="16" max="16384" width="9.140625" style="30"/>
  </cols>
  <sheetData>
    <row r="1" spans="1:15" ht="20.25" thickTop="1" thickBot="1">
      <c r="A1" s="22" t="s">
        <v>8</v>
      </c>
      <c r="B1" s="23"/>
      <c r="C1" s="23"/>
      <c r="D1" s="24"/>
      <c r="E1" s="171"/>
      <c r="F1" s="171"/>
      <c r="G1" s="171"/>
      <c r="H1" s="172" t="s">
        <v>9</v>
      </c>
      <c r="I1" s="173" t="s">
        <v>0</v>
      </c>
      <c r="J1" s="174"/>
      <c r="K1" s="175">
        <f>SUM(I13:I490,K13:K490)/2</f>
        <v>0</v>
      </c>
    </row>
    <row r="2" spans="1:15" ht="16.5" thickTop="1" thickBot="1">
      <c r="A2" s="32" t="s">
        <v>10</v>
      </c>
      <c r="B2" s="32"/>
      <c r="C2" s="33"/>
      <c r="D2" s="34"/>
      <c r="E2" s="35"/>
      <c r="F2" s="36"/>
      <c r="G2" s="34"/>
      <c r="H2" s="34"/>
      <c r="I2" s="34"/>
      <c r="J2" s="35"/>
      <c r="K2" s="37" t="s">
        <v>45</v>
      </c>
    </row>
    <row r="3" spans="1:15">
      <c r="A3" s="38" t="s">
        <v>1</v>
      </c>
      <c r="B3" s="23"/>
      <c r="C3" s="39" t="s">
        <v>134</v>
      </c>
      <c r="D3" s="24"/>
      <c r="E3" s="40"/>
      <c r="F3" s="41"/>
      <c r="G3" s="24"/>
      <c r="H3" s="24"/>
      <c r="I3" s="23" t="s">
        <v>11</v>
      </c>
      <c r="J3" s="42"/>
      <c r="K3" s="40"/>
    </row>
    <row r="4" spans="1:15">
      <c r="A4" s="38"/>
      <c r="B4" s="23"/>
      <c r="C4" s="39" t="s">
        <v>135</v>
      </c>
      <c r="D4" s="24"/>
      <c r="E4" s="40"/>
      <c r="F4" s="41"/>
      <c r="G4" s="24"/>
      <c r="H4" s="24"/>
      <c r="I4" s="23"/>
      <c r="J4" s="42"/>
      <c r="K4" s="40"/>
    </row>
    <row r="5" spans="1:15">
      <c r="A5" s="38"/>
      <c r="B5" s="23"/>
      <c r="C5" s="39" t="s">
        <v>136</v>
      </c>
      <c r="D5" s="24"/>
      <c r="E5" s="40"/>
      <c r="F5" s="41"/>
      <c r="G5" s="24"/>
      <c r="H5" s="24"/>
      <c r="I5" s="23"/>
      <c r="J5" s="42"/>
      <c r="K5" s="40"/>
    </row>
    <row r="6" spans="1:15">
      <c r="A6" s="38" t="s">
        <v>3</v>
      </c>
      <c r="B6" s="23"/>
      <c r="C6" s="43" t="s">
        <v>169</v>
      </c>
      <c r="D6" s="24"/>
      <c r="E6" s="40"/>
      <c r="F6" s="41"/>
      <c r="G6" s="24"/>
      <c r="H6" s="24"/>
      <c r="I6" s="38" t="s">
        <v>12</v>
      </c>
      <c r="J6" s="45" t="s">
        <v>170</v>
      </c>
      <c r="K6" s="40"/>
    </row>
    <row r="7" spans="1:15" ht="15.75" thickBot="1">
      <c r="A7" s="46" t="s">
        <v>2</v>
      </c>
      <c r="B7" s="38"/>
      <c r="C7" s="47">
        <v>42055</v>
      </c>
      <c r="D7" s="24"/>
      <c r="E7" s="40"/>
      <c r="F7" s="41"/>
      <c r="G7" s="24"/>
      <c r="H7" s="24"/>
      <c r="I7" s="48" t="s">
        <v>13</v>
      </c>
      <c r="J7" s="49"/>
      <c r="K7" s="50"/>
    </row>
    <row r="8" spans="1:15">
      <c r="A8" s="51" t="s">
        <v>14</v>
      </c>
      <c r="B8" s="52"/>
      <c r="C8" s="52"/>
      <c r="D8" s="52"/>
      <c r="E8" s="53"/>
      <c r="F8" s="54"/>
      <c r="G8" s="52"/>
      <c r="H8" s="55" t="s">
        <v>15</v>
      </c>
      <c r="I8" s="55"/>
      <c r="J8" s="55"/>
      <c r="K8" s="56"/>
      <c r="L8" s="1"/>
      <c r="M8" s="21" t="s">
        <v>91</v>
      </c>
      <c r="N8" s="21" t="s">
        <v>92</v>
      </c>
      <c r="O8" s="57" t="s">
        <v>93</v>
      </c>
    </row>
    <row r="9" spans="1:15">
      <c r="A9" s="58" t="s">
        <v>6</v>
      </c>
      <c r="B9" s="59" t="s">
        <v>16</v>
      </c>
      <c r="C9" s="60"/>
      <c r="D9" s="59" t="s">
        <v>17</v>
      </c>
      <c r="E9" s="61"/>
      <c r="F9" s="62" t="s">
        <v>18</v>
      </c>
      <c r="G9" s="59" t="s">
        <v>19</v>
      </c>
      <c r="H9" s="63" t="s">
        <v>20</v>
      </c>
      <c r="I9" s="64"/>
      <c r="J9" s="63" t="s">
        <v>21</v>
      </c>
      <c r="K9" s="65"/>
      <c r="L9" s="2"/>
      <c r="M9" s="66"/>
      <c r="N9" s="66"/>
      <c r="O9" s="67"/>
    </row>
    <row r="10" spans="1:15">
      <c r="A10" s="68" t="s">
        <v>22</v>
      </c>
      <c r="B10" s="69" t="s">
        <v>23</v>
      </c>
      <c r="C10" s="69" t="s">
        <v>24</v>
      </c>
      <c r="D10" s="69" t="s">
        <v>25</v>
      </c>
      <c r="E10" s="70" t="s">
        <v>4</v>
      </c>
      <c r="F10" s="71" t="s">
        <v>26</v>
      </c>
      <c r="G10" s="69" t="s">
        <v>26</v>
      </c>
      <c r="H10" s="72" t="s">
        <v>18</v>
      </c>
      <c r="I10" s="69" t="s">
        <v>5</v>
      </c>
      <c r="J10" s="72" t="s">
        <v>18</v>
      </c>
      <c r="K10" s="73" t="s">
        <v>5</v>
      </c>
      <c r="L10" s="3"/>
      <c r="M10" s="66"/>
      <c r="N10" s="66"/>
      <c r="O10" s="74"/>
    </row>
    <row r="11" spans="1:15" ht="15.75" thickBot="1">
      <c r="A11" s="75"/>
      <c r="B11" s="76">
        <v>1</v>
      </c>
      <c r="C11" s="76">
        <v>2</v>
      </c>
      <c r="D11" s="76">
        <v>3</v>
      </c>
      <c r="E11" s="76">
        <v>4</v>
      </c>
      <c r="F11" s="77">
        <v>5</v>
      </c>
      <c r="G11" s="76">
        <v>6</v>
      </c>
      <c r="H11" s="76">
        <v>7</v>
      </c>
      <c r="I11" s="76">
        <v>8</v>
      </c>
      <c r="J11" s="77">
        <v>9</v>
      </c>
      <c r="K11" s="78">
        <v>10</v>
      </c>
      <c r="L11" s="4"/>
      <c r="M11" s="79">
        <v>12</v>
      </c>
      <c r="N11" s="79">
        <v>13</v>
      </c>
      <c r="O11" s="80">
        <v>14</v>
      </c>
    </row>
    <row r="12" spans="1:15">
      <c r="A12" s="81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5"/>
      <c r="M12" s="6"/>
      <c r="N12" s="84"/>
      <c r="O12" s="85"/>
    </row>
    <row r="13" spans="1:15" s="98" customFormat="1">
      <c r="A13" s="176" t="s">
        <v>27</v>
      </c>
      <c r="B13" s="177">
        <v>1</v>
      </c>
      <c r="C13" s="178" t="s">
        <v>7</v>
      </c>
      <c r="D13" s="179"/>
      <c r="E13" s="189"/>
      <c r="F13" s="20"/>
      <c r="G13" s="181"/>
      <c r="H13" s="19"/>
      <c r="I13" s="182"/>
      <c r="J13" s="19"/>
      <c r="K13" s="183"/>
      <c r="L13" s="106"/>
      <c r="M13" s="107" t="s">
        <v>94</v>
      </c>
      <c r="N13" s="118"/>
      <c r="O13" s="131"/>
    </row>
    <row r="14" spans="1:15" s="98" customFormat="1" ht="37.5" customHeight="1">
      <c r="A14" s="99">
        <v>1</v>
      </c>
      <c r="B14" s="112">
        <v>113138</v>
      </c>
      <c r="C14" s="113" t="s">
        <v>87</v>
      </c>
      <c r="D14" s="114" t="s">
        <v>47</v>
      </c>
      <c r="E14" s="103">
        <v>2.1</v>
      </c>
      <c r="F14" s="17"/>
      <c r="G14" s="104">
        <f t="shared" ref="G14:G18" si="0">E14*F14</f>
        <v>0</v>
      </c>
      <c r="H14" s="18"/>
      <c r="I14" s="104">
        <f t="shared" ref="I14:I18" si="1">E14*H14</f>
        <v>0</v>
      </c>
      <c r="J14" s="170"/>
      <c r="K14" s="105">
        <f t="shared" ref="K14:K18" si="2">E14*J14</f>
        <v>0</v>
      </c>
      <c r="L14" s="106"/>
      <c r="M14" s="107" t="s">
        <v>95</v>
      </c>
      <c r="N14" s="108" t="s">
        <v>113</v>
      </c>
      <c r="O14" s="131" t="s">
        <v>96</v>
      </c>
    </row>
    <row r="15" spans="1:15" s="98" customFormat="1" ht="26.25" customHeight="1">
      <c r="A15" s="99">
        <v>2</v>
      </c>
      <c r="B15" s="112">
        <v>113328</v>
      </c>
      <c r="C15" s="113" t="s">
        <v>88</v>
      </c>
      <c r="D15" s="114" t="s">
        <v>47</v>
      </c>
      <c r="E15" s="103">
        <v>4.3</v>
      </c>
      <c r="F15" s="17"/>
      <c r="G15" s="104">
        <f t="shared" si="0"/>
        <v>0</v>
      </c>
      <c r="H15" s="18"/>
      <c r="I15" s="104">
        <f t="shared" si="1"/>
        <v>0</v>
      </c>
      <c r="J15" s="170"/>
      <c r="K15" s="105">
        <f t="shared" si="2"/>
        <v>0</v>
      </c>
      <c r="L15" s="106"/>
      <c r="M15" s="107" t="s">
        <v>95</v>
      </c>
      <c r="N15" s="108" t="s">
        <v>113</v>
      </c>
      <c r="O15" s="131" t="s">
        <v>171</v>
      </c>
    </row>
    <row r="16" spans="1:15" s="98" customFormat="1" ht="27" customHeight="1">
      <c r="A16" s="99">
        <v>3</v>
      </c>
      <c r="B16" s="112">
        <v>18110</v>
      </c>
      <c r="C16" s="113" t="s">
        <v>50</v>
      </c>
      <c r="D16" s="114" t="s">
        <v>48</v>
      </c>
      <c r="E16" s="103">
        <v>84.8</v>
      </c>
      <c r="F16" s="17"/>
      <c r="G16" s="104">
        <f t="shared" si="0"/>
        <v>0</v>
      </c>
      <c r="H16" s="18"/>
      <c r="I16" s="104">
        <f t="shared" si="1"/>
        <v>0</v>
      </c>
      <c r="J16" s="170"/>
      <c r="K16" s="105">
        <f t="shared" si="2"/>
        <v>0</v>
      </c>
      <c r="L16" s="106"/>
      <c r="M16" s="107" t="s">
        <v>95</v>
      </c>
      <c r="N16" s="108" t="s">
        <v>113</v>
      </c>
      <c r="O16" s="131" t="s">
        <v>97</v>
      </c>
    </row>
    <row r="17" spans="1:15" s="98" customFormat="1" ht="273" customHeight="1">
      <c r="A17" s="99">
        <v>4</v>
      </c>
      <c r="B17" s="112">
        <v>123838</v>
      </c>
      <c r="C17" s="113" t="s">
        <v>89</v>
      </c>
      <c r="D17" s="132" t="s">
        <v>47</v>
      </c>
      <c r="E17" s="103">
        <v>6.5</v>
      </c>
      <c r="F17" s="17"/>
      <c r="G17" s="104">
        <f t="shared" si="0"/>
        <v>0</v>
      </c>
      <c r="H17" s="18"/>
      <c r="I17" s="104">
        <f t="shared" si="1"/>
        <v>0</v>
      </c>
      <c r="J17" s="170"/>
      <c r="K17" s="105">
        <f t="shared" si="2"/>
        <v>0</v>
      </c>
      <c r="L17" s="106"/>
      <c r="M17" s="107" t="s">
        <v>95</v>
      </c>
      <c r="N17" s="108" t="s">
        <v>113</v>
      </c>
      <c r="O17" s="131" t="s">
        <v>98</v>
      </c>
    </row>
    <row r="18" spans="1:15" s="98" customFormat="1" ht="17.25" customHeight="1">
      <c r="A18" s="99">
        <v>5</v>
      </c>
      <c r="B18" s="112">
        <v>12383</v>
      </c>
      <c r="C18" s="113" t="s">
        <v>80</v>
      </c>
      <c r="D18" s="132" t="s">
        <v>47</v>
      </c>
      <c r="E18" s="103">
        <v>1.5</v>
      </c>
      <c r="F18" s="167"/>
      <c r="G18" s="104">
        <f t="shared" si="0"/>
        <v>0</v>
      </c>
      <c r="H18" s="18"/>
      <c r="I18" s="104">
        <f t="shared" si="1"/>
        <v>0</v>
      </c>
      <c r="J18" s="170"/>
      <c r="K18" s="105">
        <f t="shared" si="2"/>
        <v>0</v>
      </c>
      <c r="L18" s="106"/>
      <c r="M18" s="107" t="s">
        <v>95</v>
      </c>
      <c r="N18" s="108" t="s">
        <v>113</v>
      </c>
      <c r="O18" s="131" t="s">
        <v>172</v>
      </c>
    </row>
    <row r="19" spans="1:15" s="98" customFormat="1" ht="17.25" customHeight="1">
      <c r="A19" s="99">
        <v>6</v>
      </c>
      <c r="B19" s="112">
        <v>132418</v>
      </c>
      <c r="C19" s="113" t="s">
        <v>90</v>
      </c>
      <c r="D19" s="114" t="s">
        <v>47</v>
      </c>
      <c r="E19" s="103">
        <v>4.7</v>
      </c>
      <c r="F19" s="167"/>
      <c r="G19" s="104">
        <f>E19*F19</f>
        <v>0</v>
      </c>
      <c r="H19" s="18"/>
      <c r="I19" s="104">
        <f>E19*H19</f>
        <v>0</v>
      </c>
      <c r="J19" s="170"/>
      <c r="K19" s="105">
        <f>E19*J19</f>
        <v>0</v>
      </c>
      <c r="L19" s="106"/>
      <c r="M19" s="107" t="s">
        <v>95</v>
      </c>
      <c r="N19" s="108" t="s">
        <v>113</v>
      </c>
      <c r="O19" s="131" t="s">
        <v>172</v>
      </c>
    </row>
    <row r="20" spans="1:15" s="98" customFormat="1">
      <c r="A20" s="137"/>
      <c r="B20" s="133"/>
      <c r="C20" s="138"/>
      <c r="D20" s="133"/>
      <c r="E20" s="139"/>
      <c r="F20" s="167"/>
      <c r="G20" s="140"/>
      <c r="H20" s="169"/>
      <c r="I20" s="140"/>
      <c r="J20" s="169"/>
      <c r="K20" s="141"/>
      <c r="L20" s="106"/>
      <c r="M20" s="117"/>
      <c r="N20" s="118"/>
      <c r="O20" s="142"/>
    </row>
    <row r="21" spans="1:15" s="98" customFormat="1">
      <c r="A21" s="120" t="s">
        <v>28</v>
      </c>
      <c r="B21" s="121" t="s">
        <v>29</v>
      </c>
      <c r="C21" s="122" t="str">
        <f>C13</f>
        <v xml:space="preserve">Zemní práce </v>
      </c>
      <c r="D21" s="123"/>
      <c r="E21" s="124"/>
      <c r="F21" s="11"/>
      <c r="G21" s="125">
        <f>SUM(G14:G19)</f>
        <v>0</v>
      </c>
      <c r="H21" s="12"/>
      <c r="I21" s="125">
        <f>SUM(I14:I19)</f>
        <v>0</v>
      </c>
      <c r="J21" s="13"/>
      <c r="K21" s="126">
        <f>SUM(K14:K19)</f>
        <v>0</v>
      </c>
      <c r="L21" s="127"/>
      <c r="M21" s="128"/>
      <c r="N21" s="129"/>
      <c r="O21" s="130"/>
    </row>
    <row r="22" spans="1:15" s="98" customFormat="1">
      <c r="A22" s="176" t="s">
        <v>27</v>
      </c>
      <c r="B22" s="177" t="s">
        <v>30</v>
      </c>
      <c r="C22" s="178" t="s">
        <v>31</v>
      </c>
      <c r="D22" s="179"/>
      <c r="E22" s="189"/>
      <c r="F22" s="20"/>
      <c r="G22" s="182"/>
      <c r="H22" s="19"/>
      <c r="I22" s="182"/>
      <c r="J22" s="19"/>
      <c r="K22" s="183"/>
      <c r="L22" s="94"/>
      <c r="M22" s="188" t="s">
        <v>94</v>
      </c>
      <c r="N22" s="118"/>
      <c r="O22" s="142"/>
    </row>
    <row r="23" spans="1:15" s="98" customFormat="1" ht="33.75">
      <c r="A23" s="99">
        <v>7</v>
      </c>
      <c r="B23" s="100">
        <v>21152</v>
      </c>
      <c r="C23" s="100" t="s">
        <v>51</v>
      </c>
      <c r="D23" s="102" t="s">
        <v>47</v>
      </c>
      <c r="E23" s="103">
        <v>4.7</v>
      </c>
      <c r="F23" s="167"/>
      <c r="G23" s="104">
        <f>E23*F23</f>
        <v>0</v>
      </c>
      <c r="H23" s="18"/>
      <c r="I23" s="104">
        <f>E23*H23</f>
        <v>0</v>
      </c>
      <c r="J23" s="170"/>
      <c r="K23" s="105">
        <f>E23*J23</f>
        <v>0</v>
      </c>
      <c r="L23" s="106"/>
      <c r="M23" s="107" t="s">
        <v>95</v>
      </c>
      <c r="N23" s="108" t="s">
        <v>113</v>
      </c>
      <c r="O23" s="131" t="s">
        <v>100</v>
      </c>
    </row>
    <row r="24" spans="1:15" s="98" customFormat="1">
      <c r="A24" s="99">
        <v>8</v>
      </c>
      <c r="B24" s="100">
        <v>21197</v>
      </c>
      <c r="C24" s="100" t="s">
        <v>52</v>
      </c>
      <c r="D24" s="102" t="s">
        <v>48</v>
      </c>
      <c r="E24" s="103">
        <v>25.9</v>
      </c>
      <c r="F24" s="167"/>
      <c r="G24" s="104">
        <f>E24*F24</f>
        <v>0</v>
      </c>
      <c r="H24" s="18"/>
      <c r="I24" s="104">
        <f>E24*H24</f>
        <v>0</v>
      </c>
      <c r="J24" s="170"/>
      <c r="K24" s="105">
        <f>E24*J24</f>
        <v>0</v>
      </c>
      <c r="L24" s="106"/>
      <c r="M24" s="107" t="s">
        <v>95</v>
      </c>
      <c r="N24" s="108" t="s">
        <v>113</v>
      </c>
      <c r="O24" s="131" t="s">
        <v>173</v>
      </c>
    </row>
    <row r="25" spans="1:15" s="98" customFormat="1" ht="180">
      <c r="A25" s="99">
        <v>9</v>
      </c>
      <c r="B25" s="112">
        <v>272313</v>
      </c>
      <c r="C25" s="100" t="s">
        <v>53</v>
      </c>
      <c r="D25" s="102" t="s">
        <v>47</v>
      </c>
      <c r="E25" s="103">
        <v>0.8</v>
      </c>
      <c r="F25" s="167"/>
      <c r="G25" s="104">
        <f>E25*F25</f>
        <v>0</v>
      </c>
      <c r="H25" s="18"/>
      <c r="I25" s="104">
        <f>E25*H25</f>
        <v>0</v>
      </c>
      <c r="J25" s="170"/>
      <c r="K25" s="105">
        <f>E25*J25</f>
        <v>0</v>
      </c>
      <c r="L25" s="106"/>
      <c r="M25" s="107" t="s">
        <v>95</v>
      </c>
      <c r="N25" s="108" t="s">
        <v>113</v>
      </c>
      <c r="O25" s="131" t="s">
        <v>101</v>
      </c>
    </row>
    <row r="26" spans="1:15" s="98" customFormat="1">
      <c r="A26" s="99"/>
      <c r="B26" s="134"/>
      <c r="C26" s="100"/>
      <c r="D26" s="144"/>
      <c r="E26" s="139"/>
      <c r="F26" s="167"/>
      <c r="G26" s="140"/>
      <c r="H26" s="169"/>
      <c r="I26" s="140"/>
      <c r="J26" s="169"/>
      <c r="K26" s="141"/>
      <c r="L26" s="106"/>
      <c r="M26" s="145"/>
      <c r="N26" s="118"/>
      <c r="O26" s="142"/>
    </row>
    <row r="27" spans="1:15" s="98" customFormat="1">
      <c r="A27" s="120" t="s">
        <v>28</v>
      </c>
      <c r="B27" s="121" t="s">
        <v>32</v>
      </c>
      <c r="C27" s="122" t="str">
        <f>C22</f>
        <v>Základy</v>
      </c>
      <c r="D27" s="123"/>
      <c r="E27" s="124"/>
      <c r="F27" s="11"/>
      <c r="G27" s="125">
        <f>SUM(G23:G25)</f>
        <v>0</v>
      </c>
      <c r="H27" s="12"/>
      <c r="I27" s="125">
        <f>SUM(I23:I25)</f>
        <v>0</v>
      </c>
      <c r="J27" s="13"/>
      <c r="K27" s="126">
        <f>SUM(K23:K25)</f>
        <v>0</v>
      </c>
      <c r="L27" s="127"/>
      <c r="M27" s="128"/>
      <c r="N27" s="129"/>
      <c r="O27" s="130"/>
    </row>
    <row r="28" spans="1:15" s="98" customFormat="1">
      <c r="A28" s="176" t="s">
        <v>27</v>
      </c>
      <c r="B28" s="177" t="s">
        <v>33</v>
      </c>
      <c r="C28" s="178" t="s">
        <v>35</v>
      </c>
      <c r="D28" s="179"/>
      <c r="E28" s="189"/>
      <c r="F28" s="20"/>
      <c r="G28" s="182"/>
      <c r="H28" s="19"/>
      <c r="I28" s="182"/>
      <c r="J28" s="19"/>
      <c r="K28" s="183"/>
      <c r="L28" s="106"/>
      <c r="M28" s="107" t="s">
        <v>94</v>
      </c>
      <c r="N28" s="118"/>
      <c r="O28" s="142"/>
    </row>
    <row r="29" spans="1:15" s="98" customFormat="1" ht="33.75">
      <c r="A29" s="99">
        <v>10</v>
      </c>
      <c r="B29" s="100" t="s">
        <v>123</v>
      </c>
      <c r="C29" s="101" t="s">
        <v>124</v>
      </c>
      <c r="D29" s="102" t="s">
        <v>47</v>
      </c>
      <c r="E29" s="103">
        <v>30.4</v>
      </c>
      <c r="F29" s="17"/>
      <c r="G29" s="104">
        <f t="shared" ref="G29:G31" si="3">E29*F29</f>
        <v>0</v>
      </c>
      <c r="H29" s="18"/>
      <c r="I29" s="104">
        <f t="shared" ref="I29:I31" si="4">E29*H29</f>
        <v>0</v>
      </c>
      <c r="J29" s="170"/>
      <c r="K29" s="105">
        <f t="shared" ref="K29:K31" si="5">E29*J29</f>
        <v>0</v>
      </c>
      <c r="L29" s="133"/>
      <c r="M29" s="107" t="s">
        <v>95</v>
      </c>
      <c r="N29" s="118" t="s">
        <v>113</v>
      </c>
      <c r="O29" s="142" t="s">
        <v>128</v>
      </c>
    </row>
    <row r="30" spans="1:15" s="98" customFormat="1" ht="168.75">
      <c r="A30" s="99">
        <v>11</v>
      </c>
      <c r="B30" s="100" t="s">
        <v>54</v>
      </c>
      <c r="C30" s="101" t="s">
        <v>55</v>
      </c>
      <c r="D30" s="102" t="s">
        <v>47</v>
      </c>
      <c r="E30" s="103">
        <v>28.9</v>
      </c>
      <c r="F30" s="17"/>
      <c r="G30" s="104">
        <f t="shared" si="3"/>
        <v>0</v>
      </c>
      <c r="H30" s="18"/>
      <c r="I30" s="104">
        <f t="shared" si="4"/>
        <v>0</v>
      </c>
      <c r="J30" s="170"/>
      <c r="K30" s="105">
        <f t="shared" si="5"/>
        <v>0</v>
      </c>
      <c r="L30" s="106"/>
      <c r="M30" s="107" t="s">
        <v>95</v>
      </c>
      <c r="N30" s="108" t="s">
        <v>0</v>
      </c>
      <c r="O30" s="131" t="s">
        <v>102</v>
      </c>
    </row>
    <row r="31" spans="1:15" s="98" customFormat="1" ht="112.5">
      <c r="A31" s="99">
        <v>12</v>
      </c>
      <c r="B31" s="100" t="s">
        <v>56</v>
      </c>
      <c r="C31" s="101" t="s">
        <v>57</v>
      </c>
      <c r="D31" s="102" t="s">
        <v>48</v>
      </c>
      <c r="E31" s="103">
        <v>85.5</v>
      </c>
      <c r="F31" s="17"/>
      <c r="G31" s="104">
        <f t="shared" si="3"/>
        <v>0</v>
      </c>
      <c r="H31" s="18"/>
      <c r="I31" s="104">
        <f t="shared" si="4"/>
        <v>0</v>
      </c>
      <c r="J31" s="170"/>
      <c r="K31" s="105">
        <f t="shared" si="5"/>
        <v>0</v>
      </c>
      <c r="L31" s="106"/>
      <c r="M31" s="107" t="s">
        <v>95</v>
      </c>
      <c r="N31" s="108" t="s">
        <v>0</v>
      </c>
      <c r="O31" s="131" t="s">
        <v>103</v>
      </c>
    </row>
    <row r="32" spans="1:15" s="98" customFormat="1">
      <c r="A32" s="99"/>
      <c r="B32" s="146"/>
      <c r="C32" s="101"/>
      <c r="D32" s="144"/>
      <c r="E32" s="103"/>
      <c r="F32" s="17"/>
      <c r="G32" s="104"/>
      <c r="H32" s="18"/>
      <c r="I32" s="104"/>
      <c r="J32" s="170"/>
      <c r="K32" s="105"/>
      <c r="L32" s="106"/>
      <c r="M32" s="107"/>
      <c r="N32" s="108"/>
      <c r="O32" s="131"/>
    </row>
    <row r="33" spans="1:15" s="98" customFormat="1">
      <c r="A33" s="120" t="s">
        <v>28</v>
      </c>
      <c r="B33" s="121" t="s">
        <v>34</v>
      </c>
      <c r="C33" s="122" t="str">
        <f>C28</f>
        <v>Komunikace</v>
      </c>
      <c r="D33" s="123"/>
      <c r="E33" s="124"/>
      <c r="F33" s="11"/>
      <c r="G33" s="125">
        <f>SUM(G29:G31)</f>
        <v>0</v>
      </c>
      <c r="H33" s="12"/>
      <c r="I33" s="125">
        <f>SUM(I29:I31)</f>
        <v>0</v>
      </c>
      <c r="J33" s="13"/>
      <c r="K33" s="126">
        <f>SUM(K29:K31)</f>
        <v>0</v>
      </c>
      <c r="L33" s="127"/>
      <c r="M33" s="128"/>
      <c r="N33" s="129"/>
      <c r="O33" s="130"/>
    </row>
    <row r="34" spans="1:15" s="98" customFormat="1">
      <c r="A34" s="176" t="s">
        <v>27</v>
      </c>
      <c r="B34" s="177" t="s">
        <v>36</v>
      </c>
      <c r="C34" s="178" t="s">
        <v>40</v>
      </c>
      <c r="D34" s="179"/>
      <c r="E34" s="189"/>
      <c r="F34" s="20"/>
      <c r="G34" s="182"/>
      <c r="H34" s="19"/>
      <c r="I34" s="182"/>
      <c r="J34" s="19"/>
      <c r="K34" s="183"/>
      <c r="L34" s="94"/>
      <c r="M34" s="188" t="s">
        <v>94</v>
      </c>
      <c r="N34" s="118"/>
      <c r="O34" s="142"/>
    </row>
    <row r="35" spans="1:15" s="98" customFormat="1" ht="180">
      <c r="A35" s="99">
        <v>13</v>
      </c>
      <c r="B35" s="147">
        <v>875332</v>
      </c>
      <c r="C35" s="101" t="s">
        <v>63</v>
      </c>
      <c r="D35" s="149" t="s">
        <v>46</v>
      </c>
      <c r="E35" s="103">
        <v>27.5</v>
      </c>
      <c r="F35" s="167"/>
      <c r="G35" s="104">
        <f>E35*F35</f>
        <v>0</v>
      </c>
      <c r="H35" s="18"/>
      <c r="I35" s="104">
        <f>E35*H35</f>
        <v>0</v>
      </c>
      <c r="J35" s="170"/>
      <c r="K35" s="105">
        <f>E35*J35</f>
        <v>0</v>
      </c>
      <c r="L35" s="106"/>
      <c r="M35" s="107" t="s">
        <v>95</v>
      </c>
      <c r="N35" s="108" t="s">
        <v>113</v>
      </c>
      <c r="O35" s="142" t="s">
        <v>107</v>
      </c>
    </row>
    <row r="36" spans="1:15" s="98" customFormat="1" ht="112.5">
      <c r="A36" s="99">
        <v>14</v>
      </c>
      <c r="B36" s="147">
        <v>89536</v>
      </c>
      <c r="C36" s="101" t="s">
        <v>64</v>
      </c>
      <c r="D36" s="149" t="s">
        <v>49</v>
      </c>
      <c r="E36" s="103">
        <v>1</v>
      </c>
      <c r="F36" s="167"/>
      <c r="G36" s="104">
        <f t="shared" ref="G36:G38" si="6">E36*F36</f>
        <v>0</v>
      </c>
      <c r="H36" s="18"/>
      <c r="I36" s="104">
        <f t="shared" ref="I36:I38" si="7">E36*H36</f>
        <v>0</v>
      </c>
      <c r="J36" s="170"/>
      <c r="K36" s="105">
        <f t="shared" ref="K36:K38" si="8">E36*J36</f>
        <v>0</v>
      </c>
      <c r="L36" s="106"/>
      <c r="M36" s="107" t="s">
        <v>95</v>
      </c>
      <c r="N36" s="108" t="s">
        <v>113</v>
      </c>
      <c r="O36" s="142" t="s">
        <v>108</v>
      </c>
    </row>
    <row r="37" spans="1:15" s="98" customFormat="1" ht="45">
      <c r="A37" s="99">
        <v>15</v>
      </c>
      <c r="B37" s="147">
        <v>895813</v>
      </c>
      <c r="C37" s="101" t="s">
        <v>65</v>
      </c>
      <c r="D37" s="149" t="s">
        <v>49</v>
      </c>
      <c r="E37" s="103">
        <v>1</v>
      </c>
      <c r="F37" s="167"/>
      <c r="G37" s="104">
        <f t="shared" si="6"/>
        <v>0</v>
      </c>
      <c r="H37" s="18"/>
      <c r="I37" s="104">
        <f t="shared" si="7"/>
        <v>0</v>
      </c>
      <c r="J37" s="170"/>
      <c r="K37" s="105">
        <f t="shared" si="8"/>
        <v>0</v>
      </c>
      <c r="L37" s="106"/>
      <c r="M37" s="107" t="s">
        <v>95</v>
      </c>
      <c r="N37" s="108" t="s">
        <v>113</v>
      </c>
      <c r="O37" s="142" t="s">
        <v>109</v>
      </c>
    </row>
    <row r="38" spans="1:15" s="98" customFormat="1">
      <c r="A38" s="99">
        <v>16</v>
      </c>
      <c r="B38" s="147">
        <v>895823</v>
      </c>
      <c r="C38" s="101" t="s">
        <v>66</v>
      </c>
      <c r="D38" s="149" t="s">
        <v>49</v>
      </c>
      <c r="E38" s="103">
        <v>1</v>
      </c>
      <c r="F38" s="167"/>
      <c r="G38" s="104">
        <f t="shared" si="6"/>
        <v>0</v>
      </c>
      <c r="H38" s="18"/>
      <c r="I38" s="104">
        <f t="shared" si="7"/>
        <v>0</v>
      </c>
      <c r="J38" s="170"/>
      <c r="K38" s="105">
        <f t="shared" si="8"/>
        <v>0</v>
      </c>
      <c r="L38" s="106"/>
      <c r="M38" s="107" t="s">
        <v>95</v>
      </c>
      <c r="N38" s="108" t="s">
        <v>113</v>
      </c>
      <c r="O38" s="131" t="s">
        <v>131</v>
      </c>
    </row>
    <row r="39" spans="1:15" s="98" customFormat="1">
      <c r="A39" s="137"/>
      <c r="B39" s="133"/>
      <c r="C39" s="138"/>
      <c r="D39" s="133"/>
      <c r="E39" s="139"/>
      <c r="F39" s="167"/>
      <c r="G39" s="140"/>
      <c r="H39" s="169"/>
      <c r="I39" s="140"/>
      <c r="J39" s="169"/>
      <c r="K39" s="141"/>
      <c r="L39" s="106"/>
      <c r="M39" s="107"/>
      <c r="N39" s="118"/>
      <c r="O39" s="142"/>
    </row>
    <row r="40" spans="1:15" s="98" customFormat="1">
      <c r="A40" s="120" t="s">
        <v>28</v>
      </c>
      <c r="B40" s="121" t="s">
        <v>39</v>
      </c>
      <c r="C40" s="122" t="str">
        <f>C34</f>
        <v>Trubní vedení</v>
      </c>
      <c r="D40" s="123"/>
      <c r="E40" s="124"/>
      <c r="F40" s="11"/>
      <c r="G40" s="125">
        <f>SUM(G35:G38)</f>
        <v>0</v>
      </c>
      <c r="H40" s="12"/>
      <c r="I40" s="125">
        <f>SUM(I35:I38)</f>
        <v>0</v>
      </c>
      <c r="J40" s="13"/>
      <c r="K40" s="126">
        <f>SUM(K35:K38)</f>
        <v>0</v>
      </c>
      <c r="L40" s="127"/>
      <c r="M40" s="128"/>
      <c r="N40" s="129"/>
      <c r="O40" s="130"/>
    </row>
    <row r="41" spans="1:15" s="98" customFormat="1">
      <c r="A41" s="176" t="s">
        <v>27</v>
      </c>
      <c r="B41" s="177" t="s">
        <v>38</v>
      </c>
      <c r="C41" s="178" t="s">
        <v>41</v>
      </c>
      <c r="D41" s="179"/>
      <c r="E41" s="189"/>
      <c r="F41" s="20"/>
      <c r="G41" s="182"/>
      <c r="H41" s="19"/>
      <c r="I41" s="182"/>
      <c r="J41" s="19"/>
      <c r="K41" s="183"/>
      <c r="L41" s="106"/>
      <c r="M41" s="107" t="s">
        <v>94</v>
      </c>
      <c r="N41" s="118"/>
      <c r="O41" s="142"/>
    </row>
    <row r="42" spans="1:15" s="98" customFormat="1" ht="33.75">
      <c r="A42" s="99">
        <v>17</v>
      </c>
      <c r="B42" s="100" t="s">
        <v>163</v>
      </c>
      <c r="C42" s="101" t="s">
        <v>154</v>
      </c>
      <c r="D42" s="102" t="s">
        <v>48</v>
      </c>
      <c r="E42" s="103">
        <v>16.5</v>
      </c>
      <c r="F42" s="167"/>
      <c r="G42" s="104">
        <f>E42*F42</f>
        <v>0</v>
      </c>
      <c r="H42" s="18"/>
      <c r="I42" s="104">
        <f>E42*H42</f>
        <v>0</v>
      </c>
      <c r="J42" s="170"/>
      <c r="K42" s="105">
        <f>E42*J42</f>
        <v>0</v>
      </c>
      <c r="L42" s="106"/>
      <c r="M42" s="107" t="s">
        <v>95</v>
      </c>
      <c r="N42" s="108" t="s">
        <v>113</v>
      </c>
      <c r="O42" s="131" t="s">
        <v>111</v>
      </c>
    </row>
    <row r="43" spans="1:15" s="98" customFormat="1" ht="142.5" customHeight="1">
      <c r="A43" s="99">
        <v>16</v>
      </c>
      <c r="B43" s="146" t="s">
        <v>160</v>
      </c>
      <c r="C43" s="101" t="s">
        <v>161</v>
      </c>
      <c r="D43" s="102" t="s">
        <v>46</v>
      </c>
      <c r="E43" s="103">
        <v>6</v>
      </c>
      <c r="F43" s="167"/>
      <c r="G43" s="104">
        <f>E43*F43</f>
        <v>0</v>
      </c>
      <c r="H43" s="18"/>
      <c r="I43" s="104">
        <f>E43*H43</f>
        <v>0</v>
      </c>
      <c r="J43" s="170"/>
      <c r="K43" s="105">
        <f>E43*J43</f>
        <v>0</v>
      </c>
      <c r="L43" s="106"/>
      <c r="M43" s="107" t="s">
        <v>95</v>
      </c>
      <c r="N43" s="108" t="s">
        <v>113</v>
      </c>
      <c r="O43" s="131" t="s">
        <v>162</v>
      </c>
    </row>
    <row r="44" spans="1:15" s="98" customFormat="1" ht="45">
      <c r="A44" s="99">
        <v>19</v>
      </c>
      <c r="B44" s="100" t="s">
        <v>125</v>
      </c>
      <c r="C44" s="101" t="s">
        <v>126</v>
      </c>
      <c r="D44" s="102" t="s">
        <v>47</v>
      </c>
      <c r="E44" s="103">
        <v>29.8</v>
      </c>
      <c r="F44" s="167"/>
      <c r="G44" s="104">
        <f>E44*F44</f>
        <v>0</v>
      </c>
      <c r="H44" s="18"/>
      <c r="I44" s="104">
        <f>E44*H44</f>
        <v>0</v>
      </c>
      <c r="J44" s="170"/>
      <c r="K44" s="105">
        <f>E44*J44</f>
        <v>0</v>
      </c>
      <c r="L44" s="106"/>
      <c r="M44" s="107" t="s">
        <v>95</v>
      </c>
      <c r="N44" s="108" t="s">
        <v>113</v>
      </c>
      <c r="O44" s="131" t="s">
        <v>127</v>
      </c>
    </row>
    <row r="45" spans="1:15" s="98" customFormat="1">
      <c r="A45" s="99"/>
      <c r="B45" s="147"/>
      <c r="C45" s="150"/>
      <c r="D45" s="149"/>
      <c r="E45" s="139"/>
      <c r="F45" s="167"/>
      <c r="G45" s="140"/>
      <c r="H45" s="169"/>
      <c r="I45" s="140"/>
      <c r="J45" s="169"/>
      <c r="K45" s="141"/>
      <c r="L45" s="106"/>
      <c r="M45" s="145"/>
      <c r="N45" s="118"/>
      <c r="O45" s="142"/>
    </row>
    <row r="46" spans="1:15" s="98" customFormat="1">
      <c r="A46" s="120" t="s">
        <v>28</v>
      </c>
      <c r="B46" s="121" t="s">
        <v>37</v>
      </c>
      <c r="C46" s="122" t="str">
        <f>C41</f>
        <v>Ostatní konstrukce a práce, bourání</v>
      </c>
      <c r="D46" s="123"/>
      <c r="E46" s="124"/>
      <c r="F46" s="11"/>
      <c r="G46" s="125">
        <f>SUM(G42:G44)</f>
        <v>0</v>
      </c>
      <c r="H46" s="12"/>
      <c r="I46" s="125">
        <f>SUM(I42:I44)</f>
        <v>0</v>
      </c>
      <c r="J46" s="13"/>
      <c r="K46" s="126">
        <f>SUM(K42:K44)</f>
        <v>0</v>
      </c>
      <c r="L46" s="127"/>
      <c r="M46" s="128"/>
      <c r="N46" s="129"/>
      <c r="O46" s="130"/>
    </row>
    <row r="47" spans="1:15" s="98" customFormat="1">
      <c r="A47" s="176" t="s">
        <v>27</v>
      </c>
      <c r="B47" s="177" t="s">
        <v>43</v>
      </c>
      <c r="C47" s="178" t="s">
        <v>42</v>
      </c>
      <c r="D47" s="179"/>
      <c r="E47" s="189"/>
      <c r="F47" s="20"/>
      <c r="G47" s="182"/>
      <c r="H47" s="19"/>
      <c r="I47" s="182"/>
      <c r="J47" s="19"/>
      <c r="K47" s="183"/>
      <c r="L47" s="94"/>
      <c r="M47" s="188" t="s">
        <v>94</v>
      </c>
      <c r="N47" s="118"/>
      <c r="O47" s="142"/>
    </row>
    <row r="48" spans="1:15" s="98" customFormat="1" ht="67.5">
      <c r="A48" s="99">
        <v>20</v>
      </c>
      <c r="B48" s="146" t="s">
        <v>70</v>
      </c>
      <c r="C48" s="101" t="s">
        <v>71</v>
      </c>
      <c r="D48" s="151" t="s">
        <v>67</v>
      </c>
      <c r="E48" s="103">
        <v>0.8</v>
      </c>
      <c r="F48" s="167"/>
      <c r="G48" s="104">
        <f>E48*F48</f>
        <v>0</v>
      </c>
      <c r="H48" s="18"/>
      <c r="I48" s="104">
        <f>E48*H48</f>
        <v>0</v>
      </c>
      <c r="J48" s="170"/>
      <c r="K48" s="105">
        <f>E48*J48</f>
        <v>0</v>
      </c>
      <c r="L48" s="106"/>
      <c r="M48" s="107" t="s">
        <v>95</v>
      </c>
      <c r="N48" s="108" t="s">
        <v>113</v>
      </c>
      <c r="O48" s="131" t="s">
        <v>112</v>
      </c>
    </row>
    <row r="49" spans="1:15" s="98" customFormat="1" ht="22.5">
      <c r="A49" s="99">
        <v>21</v>
      </c>
      <c r="B49" s="146" t="s">
        <v>72</v>
      </c>
      <c r="C49" s="101" t="s">
        <v>73</v>
      </c>
      <c r="D49" s="151" t="s">
        <v>67</v>
      </c>
      <c r="E49" s="103">
        <v>66.099999999999994</v>
      </c>
      <c r="F49" s="167"/>
      <c r="G49" s="104">
        <f t="shared" ref="G49:G50" si="9">E49*F49</f>
        <v>0</v>
      </c>
      <c r="H49" s="18"/>
      <c r="I49" s="104">
        <f t="shared" ref="I49:I50" si="10">E49*H49</f>
        <v>0</v>
      </c>
      <c r="J49" s="170"/>
      <c r="K49" s="105">
        <f t="shared" ref="K49:K50" si="11">E49*J49</f>
        <v>0</v>
      </c>
      <c r="L49" s="106"/>
      <c r="M49" s="107" t="s">
        <v>95</v>
      </c>
      <c r="N49" s="108" t="s">
        <v>113</v>
      </c>
      <c r="O49" s="131" t="s">
        <v>174</v>
      </c>
    </row>
    <row r="50" spans="1:15" s="98" customFormat="1" ht="22.5">
      <c r="A50" s="99">
        <v>22</v>
      </c>
      <c r="B50" s="146" t="s">
        <v>74</v>
      </c>
      <c r="C50" s="101" t="s">
        <v>75</v>
      </c>
      <c r="D50" s="151" t="s">
        <v>67</v>
      </c>
      <c r="E50" s="103">
        <v>0.9</v>
      </c>
      <c r="F50" s="167"/>
      <c r="G50" s="104">
        <f t="shared" si="9"/>
        <v>0</v>
      </c>
      <c r="H50" s="18"/>
      <c r="I50" s="104">
        <f t="shared" si="10"/>
        <v>0</v>
      </c>
      <c r="J50" s="170"/>
      <c r="K50" s="105">
        <f t="shared" si="11"/>
        <v>0</v>
      </c>
      <c r="L50" s="106"/>
      <c r="M50" s="107" t="s">
        <v>95</v>
      </c>
      <c r="N50" s="108" t="s">
        <v>113</v>
      </c>
      <c r="O50" s="131" t="s">
        <v>174</v>
      </c>
    </row>
    <row r="51" spans="1:15" s="98" customFormat="1">
      <c r="A51" s="137"/>
      <c r="B51" s="133"/>
      <c r="C51" s="138"/>
      <c r="D51" s="133"/>
      <c r="E51" s="139"/>
      <c r="F51" s="167"/>
      <c r="G51" s="140"/>
      <c r="H51" s="169"/>
      <c r="I51" s="140"/>
      <c r="J51" s="169"/>
      <c r="K51" s="141"/>
      <c r="L51" s="106"/>
      <c r="M51" s="152"/>
      <c r="N51" s="138"/>
      <c r="O51" s="153"/>
    </row>
    <row r="52" spans="1:15" s="98" customFormat="1" ht="15.75" thickBot="1">
      <c r="A52" s="154" t="s">
        <v>28</v>
      </c>
      <c r="B52" s="155" t="s">
        <v>44</v>
      </c>
      <c r="C52" s="156" t="str">
        <f>C47</f>
        <v>Poplatky za skládky</v>
      </c>
      <c r="D52" s="157"/>
      <c r="E52" s="158"/>
      <c r="F52" s="14"/>
      <c r="G52" s="159">
        <f>SUM(G48:G50)</f>
        <v>0</v>
      </c>
      <c r="H52" s="15"/>
      <c r="I52" s="159">
        <f>SUM(I48:I50)</f>
        <v>0</v>
      </c>
      <c r="J52" s="16"/>
      <c r="K52" s="160">
        <f>SUM(K48:K50)</f>
        <v>0</v>
      </c>
      <c r="L52" s="161"/>
      <c r="M52" s="162"/>
      <c r="N52" s="163"/>
      <c r="O52" s="164"/>
    </row>
    <row r="65" spans="3:3">
      <c r="C65" s="165"/>
    </row>
    <row r="74" spans="3:3">
      <c r="C74" s="165"/>
    </row>
  </sheetData>
  <sheetProtection password="DDE3" sheet="1" objects="1" scenarios="1"/>
  <autoFilter ref="A12:K12"/>
  <mergeCells count="4">
    <mergeCell ref="I1:J1"/>
    <mergeCell ref="M8:M10"/>
    <mergeCell ref="N8:N10"/>
    <mergeCell ref="O8:O10"/>
  </mergeCells>
  <pageMargins left="0.39370078740157483" right="0.39370078740157483" top="0.78740157480314965" bottom="0.39370078740157483" header="0.31496062992125984" footer="0.31496062992125984"/>
  <pageSetup paperSize="9" scale="55" orientation="landscape" r:id="rId1"/>
  <rowBreaks count="1" manualBreakCount="1">
    <brk id="4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08-17-11.1 P243</vt:lpstr>
      <vt:lpstr>08-17-11.2 P244</vt:lpstr>
      <vt:lpstr>08-17-11.3 P245</vt:lpstr>
      <vt:lpstr>08-17-11.4 P246</vt:lpstr>
      <vt:lpstr>08-17-11.5 P247</vt:lpstr>
      <vt:lpstr>08-17-11.6 P249</vt:lpstr>
      <vt:lpstr>'08-17-11.1 P243'!Názvy_tisku</vt:lpstr>
      <vt:lpstr>'08-17-11.2 P244'!Názvy_tisku</vt:lpstr>
      <vt:lpstr>'08-17-11.3 P245'!Názvy_tisku</vt:lpstr>
      <vt:lpstr>'08-17-11.4 P246'!Názvy_tisku</vt:lpstr>
      <vt:lpstr>'08-17-11.5 P247'!Názvy_tisku</vt:lpstr>
      <vt:lpstr>'08-17-11.6 P249'!Názvy_tisku</vt:lpstr>
      <vt:lpstr>'08-17-11.1 P243'!Oblast_tisku</vt:lpstr>
      <vt:lpstr>'08-17-11.2 P244'!Oblast_tisku</vt:lpstr>
      <vt:lpstr>'08-17-11.3 P245'!Oblast_tisku</vt:lpstr>
      <vt:lpstr>'08-17-11.4 P246'!Oblast_tisku</vt:lpstr>
      <vt:lpstr>'08-17-11.5 P247'!Oblast_tisku</vt:lpstr>
      <vt:lpstr>'08-17-11.6 P249'!Oblast_tisku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Admin</cp:lastModifiedBy>
  <cp:lastPrinted>2015-03-19T09:09:31Z</cp:lastPrinted>
  <dcterms:created xsi:type="dcterms:W3CDTF">2014-03-25T12:30:43Z</dcterms:created>
  <dcterms:modified xsi:type="dcterms:W3CDTF">2015-04-14T07:55:28Z</dcterms:modified>
</cp:coreProperties>
</file>